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jfabricni\Desktop\dokumenti jasminka\2023\SI - XII 2023 i JAVNA OBJAVA\JAVNA OBJAVA  2023\ZA MIRKA 2023\"/>
    </mc:Choice>
  </mc:AlternateContent>
  <xr:revisionPtr revIDLastSave="0" documentId="13_ncr:1_{1EBA6B03-D46E-4D2C-A429-F67115493935}" xr6:coauthVersionLast="47" xr6:coauthVersionMax="47" xr10:uidLastSave="{00000000-0000-0000-0000-000000000000}"/>
  <bookViews>
    <workbookView xWindow="-120" yWindow="-120" windowWidth="29040" windowHeight="15720" tabRatio="601" xr2:uid="{00000000-000D-0000-FFFF-FFFF00000000}"/>
  </bookViews>
  <sheets>
    <sheet name="RDG" sheetId="50" r:id="rId1"/>
  </sheets>
  <externalReferences>
    <externalReference r:id="rId2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8" i="50" l="1"/>
  <c r="D28" i="50"/>
  <c r="E64" i="50"/>
  <c r="E79" i="50" s="1"/>
  <c r="D64" i="50"/>
  <c r="D79" i="50" s="1"/>
  <c r="F79" i="50" s="1"/>
  <c r="E54" i="50"/>
  <c r="D54" i="50"/>
  <c r="F54" i="50" s="1"/>
  <c r="E53" i="50"/>
  <c r="D53" i="50"/>
  <c r="E52" i="50"/>
  <c r="D52" i="50"/>
  <c r="E51" i="50"/>
  <c r="D51" i="50"/>
  <c r="E50" i="50"/>
  <c r="D50" i="50"/>
  <c r="E49" i="50"/>
  <c r="D49" i="50"/>
  <c r="E48" i="50"/>
  <c r="E47" i="50" s="1"/>
  <c r="D48" i="50"/>
  <c r="E46" i="50"/>
  <c r="D46" i="50"/>
  <c r="E45" i="50"/>
  <c r="D45" i="50"/>
  <c r="E44" i="50"/>
  <c r="D44" i="50"/>
  <c r="E43" i="50"/>
  <c r="D43" i="50"/>
  <c r="E42" i="50"/>
  <c r="D42" i="50"/>
  <c r="E41" i="50"/>
  <c r="D41" i="50"/>
  <c r="E40" i="50"/>
  <c r="D40" i="50"/>
  <c r="E39" i="50"/>
  <c r="D39" i="50"/>
  <c r="E38" i="50"/>
  <c r="D38" i="50"/>
  <c r="E37" i="50"/>
  <c r="D37" i="50"/>
  <c r="E35" i="50"/>
  <c r="D35" i="50"/>
  <c r="F35" i="50" s="1"/>
  <c r="E34" i="50"/>
  <c r="D34" i="50"/>
  <c r="F34" i="50" s="1"/>
  <c r="E33" i="50"/>
  <c r="D33" i="50"/>
  <c r="E32" i="50"/>
  <c r="D32" i="50"/>
  <c r="E31" i="50"/>
  <c r="D31" i="50"/>
  <c r="E30" i="50"/>
  <c r="D30" i="50"/>
  <c r="E29" i="50"/>
  <c r="D29" i="50"/>
  <c r="F29" i="50" s="1"/>
  <c r="E27" i="50"/>
  <c r="D27" i="50"/>
  <c r="F27" i="50" s="1"/>
  <c r="E26" i="50"/>
  <c r="D26" i="50"/>
  <c r="E24" i="50"/>
  <c r="D24" i="50"/>
  <c r="F24" i="50" s="1"/>
  <c r="E23" i="50"/>
  <c r="D23" i="50"/>
  <c r="E22" i="50"/>
  <c r="D22" i="50"/>
  <c r="E21" i="50"/>
  <c r="E19" i="50" s="1"/>
  <c r="D21" i="50"/>
  <c r="F21" i="50" s="1"/>
  <c r="E20" i="50"/>
  <c r="D20" i="50"/>
  <c r="E18" i="50"/>
  <c r="D18" i="50"/>
  <c r="F18" i="50" s="1"/>
  <c r="E17" i="50"/>
  <c r="D17" i="50"/>
  <c r="E16" i="50"/>
  <c r="E15" i="50" s="1"/>
  <c r="D16" i="50"/>
  <c r="E14" i="50"/>
  <c r="D14" i="50"/>
  <c r="E12" i="50"/>
  <c r="D12" i="50"/>
  <c r="E11" i="50"/>
  <c r="D11" i="50"/>
  <c r="E10" i="50"/>
  <c r="F10" i="50" s="1"/>
  <c r="D10" i="50"/>
  <c r="E9" i="50"/>
  <c r="D9" i="50"/>
  <c r="D7" i="50" s="1"/>
  <c r="E8" i="50"/>
  <c r="D8" i="50"/>
  <c r="F78" i="50"/>
  <c r="E78" i="50"/>
  <c r="D78" i="50"/>
  <c r="F50" i="50"/>
  <c r="E25" i="50"/>
  <c r="D25" i="50"/>
  <c r="F23" i="50"/>
  <c r="F22" i="50"/>
  <c r="F20" i="50"/>
  <c r="F17" i="50"/>
  <c r="F12" i="50"/>
  <c r="D47" i="50" l="1"/>
  <c r="E7" i="50"/>
  <c r="F16" i="50"/>
  <c r="F9" i="50"/>
  <c r="F47" i="50"/>
  <c r="E82" i="50"/>
  <c r="F25" i="50"/>
  <c r="F82" i="50"/>
  <c r="F28" i="50"/>
  <c r="E13" i="50"/>
  <c r="E60" i="50" s="1"/>
  <c r="D82" i="50"/>
  <c r="F14" i="50"/>
  <c r="F7" i="50"/>
  <c r="D15" i="50"/>
  <c r="D19" i="50"/>
  <c r="F19" i="50" s="1"/>
  <c r="F64" i="50"/>
  <c r="D13" i="50" l="1"/>
  <c r="F15" i="50"/>
  <c r="F13" i="50" l="1"/>
  <c r="D60" i="50"/>
  <c r="F60" i="50" l="1"/>
  <c r="E36" i="50" l="1"/>
  <c r="E59" i="50" s="1"/>
  <c r="F43" i="50"/>
  <c r="E62" i="50" l="1"/>
  <c r="E63" i="50"/>
  <c r="F42" i="50"/>
  <c r="F46" i="50"/>
  <c r="D36" i="50"/>
  <c r="E61" i="50" l="1"/>
  <c r="E66" i="50" s="1"/>
  <c r="E65" i="50" s="1"/>
  <c r="E77" i="50"/>
  <c r="E76" i="50" s="1"/>
  <c r="E81" i="50" s="1"/>
  <c r="E80" i="50" s="1"/>
  <c r="E84" i="50" s="1"/>
  <c r="F36" i="50"/>
  <c r="D59" i="50"/>
  <c r="F59" i="50" l="1"/>
  <c r="D62" i="50"/>
  <c r="D63" i="50"/>
  <c r="D61" i="50" l="1"/>
  <c r="D77" i="50"/>
  <c r="F62" i="50"/>
  <c r="D76" i="50" l="1"/>
  <c r="F77" i="50"/>
  <c r="D66" i="50"/>
  <c r="F61" i="50"/>
  <c r="F66" i="50" l="1"/>
  <c r="D65" i="50"/>
  <c r="F65" i="50" s="1"/>
  <c r="D81" i="50"/>
  <c r="F76" i="50"/>
  <c r="F81" i="50" l="1"/>
  <c r="D80" i="50"/>
  <c r="F80" i="50" l="1"/>
  <c r="D84" i="50"/>
  <c r="F84" i="50" s="1"/>
</calcChain>
</file>

<file path=xl/sharedStrings.xml><?xml version="1.0" encoding="utf-8"?>
<sst xmlns="http://schemas.openxmlformats.org/spreadsheetml/2006/main" count="175" uniqueCount="124">
  <si>
    <t>1.</t>
  </si>
  <si>
    <t>2.</t>
  </si>
  <si>
    <t>3.</t>
  </si>
  <si>
    <t>4.</t>
  </si>
  <si>
    <t>6.</t>
  </si>
  <si>
    <t>7.</t>
  </si>
  <si>
    <t>5.</t>
  </si>
  <si>
    <t>8.</t>
  </si>
  <si>
    <t>9.</t>
  </si>
  <si>
    <t>UKUPNI PRIHODI</t>
  </si>
  <si>
    <t>10.</t>
  </si>
  <si>
    <t>UKUPNI RASHODI</t>
  </si>
  <si>
    <t>Materijalni troškovi</t>
  </si>
  <si>
    <t>R.br.</t>
  </si>
  <si>
    <t xml:space="preserve">       RAČUN DOBITI I GUBITKA</t>
  </si>
  <si>
    <t>a)</t>
  </si>
  <si>
    <t>b)</t>
  </si>
  <si>
    <t>c)</t>
  </si>
  <si>
    <t xml:space="preserve">Ostali poslovni prihodi </t>
  </si>
  <si>
    <t xml:space="preserve">Troškovi osoblja </t>
  </si>
  <si>
    <t xml:space="preserve">POSLOVNI PRIHODI </t>
  </si>
  <si>
    <t xml:space="preserve">POSLOVNI RASHODI </t>
  </si>
  <si>
    <t xml:space="preserve">FINANCIJSKI PRIHODI </t>
  </si>
  <si>
    <t xml:space="preserve">FINANCIJSKI RASHODI </t>
  </si>
  <si>
    <t>POREZ NA DOBIT</t>
  </si>
  <si>
    <t xml:space="preserve">Neto plaće i nadnice </t>
  </si>
  <si>
    <t xml:space="preserve">Ostali poslovni rashodi </t>
  </si>
  <si>
    <t xml:space="preserve">Ostali financijski prihodi </t>
  </si>
  <si>
    <t xml:space="preserve">VII. </t>
  </si>
  <si>
    <t>Rezerviranja za porezne obveze</t>
  </si>
  <si>
    <t xml:space="preserve">I. </t>
  </si>
  <si>
    <t xml:space="preserve">II. </t>
  </si>
  <si>
    <t xml:space="preserve">III. </t>
  </si>
  <si>
    <t xml:space="preserve">IV. </t>
  </si>
  <si>
    <t xml:space="preserve">V. </t>
  </si>
  <si>
    <t xml:space="preserve">VI. </t>
  </si>
  <si>
    <t xml:space="preserve">VIII. </t>
  </si>
  <si>
    <t xml:space="preserve">IX. </t>
  </si>
  <si>
    <t xml:space="preserve">X. </t>
  </si>
  <si>
    <t xml:space="preserve">XI. </t>
  </si>
  <si>
    <t xml:space="preserve">XII. </t>
  </si>
  <si>
    <t xml:space="preserve">XIII. </t>
  </si>
  <si>
    <t xml:space="preserve">Amortizacija  </t>
  </si>
  <si>
    <t>XIV.</t>
  </si>
  <si>
    <t xml:space="preserve">Troškovi sirovina i materijala </t>
  </si>
  <si>
    <t xml:space="preserve">Rezerviranja  </t>
  </si>
  <si>
    <t>Druga rezerviranja</t>
  </si>
  <si>
    <t>Promjene vrijednosti zaliha proizvodnje u tijeku i gotovih proizvoda</t>
  </si>
  <si>
    <t>Nerealizirani dobici (prihodi) od financijske imovine</t>
  </si>
  <si>
    <t>Ostali financijski  rashodi</t>
  </si>
  <si>
    <t>DOBIT ILI GUBITAK PRIJE OPOREZIVANJA</t>
  </si>
  <si>
    <t>Dobit prije oporezivanja</t>
  </si>
  <si>
    <t>Gubitak prije oporezivanja</t>
  </si>
  <si>
    <t>DOBIT ILI GUBITAK RAZDOBLJA</t>
  </si>
  <si>
    <t>Dobit razdoblja</t>
  </si>
  <si>
    <t>Gubitak razdoblja</t>
  </si>
  <si>
    <t>Pripisana imateljima kapitala matice</t>
  </si>
  <si>
    <t>Naziv pozicije</t>
  </si>
  <si>
    <r>
      <t xml:space="preserve">Troškovi poreza i doprinosa </t>
    </r>
    <r>
      <rPr>
        <b/>
        <sz val="9"/>
        <rFont val="Arial"/>
        <family val="2"/>
        <charset val="238"/>
      </rPr>
      <t>iz plaća</t>
    </r>
    <r>
      <rPr>
        <sz val="9"/>
        <rFont val="Arial"/>
        <family val="2"/>
        <charset val="238"/>
      </rPr>
      <t xml:space="preserve"> </t>
    </r>
  </si>
  <si>
    <r>
      <t xml:space="preserve">Doprinosi </t>
    </r>
    <r>
      <rPr>
        <b/>
        <sz val="9"/>
        <rFont val="Arial"/>
        <family val="2"/>
        <charset val="238"/>
      </rPr>
      <t xml:space="preserve">na plaće </t>
    </r>
  </si>
  <si>
    <t>Član Uprave:</t>
  </si>
  <si>
    <t>Predsjednik Uprave:</t>
  </si>
  <si>
    <t xml:space="preserve">Direktor Sektora za financije i računovodstvo:                                                   MP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</si>
  <si>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</t>
  </si>
  <si>
    <t>Ostali poslovni prihodi s poduzetnicima unutar grupe</t>
  </si>
  <si>
    <t>d)</t>
  </si>
  <si>
    <t>e)</t>
  </si>
  <si>
    <t>f)</t>
  </si>
  <si>
    <t>Kratkotrajne imovine osim financijske imovine</t>
  </si>
  <si>
    <t>Rezerviranja za mirovine, otpremnine i slične obveze</t>
  </si>
  <si>
    <t>Rezerviranja za troškove obnavljanja prirodnih bogatstava</t>
  </si>
  <si>
    <t>Rezerviranja za troškove u jamstvenim rokovima</t>
  </si>
  <si>
    <t>Prihodi od ulaganja u udjele (dionice) poduzetnika unutar grupe</t>
  </si>
  <si>
    <t>Prihodi od ulaganja u udjele (dionice) društava povezanih sudjelujućim interesom</t>
  </si>
  <si>
    <t>Tečajne razlike i ostali financijski prihodi iz odnosa s poduzetnicima unutar grupe</t>
  </si>
  <si>
    <t>Vrijednosna usklađenja financijske imovine (neto)</t>
  </si>
  <si>
    <t>UDIO U DOBITI OD DRUŠTAVA POVEZANIH SUDJELUJUĆIM INTERESOM</t>
  </si>
  <si>
    <t>UDIO U DOBITI OD ZAJEDNIČKIH POTHVATA</t>
  </si>
  <si>
    <t>UDIO U GUBITKU OD DRUŠTAVA POVEZANIH SUDJELUJUĆIM INTERESOM</t>
  </si>
  <si>
    <t>PREKINUTO POSLOVANJE (popunjava poduzetnik obveznik primjene MSFI-a samo ako ima prekinuto poslovanje)</t>
  </si>
  <si>
    <t>DOBIT ILI GUBITAK PREKINUTOG POSLOVANJA PRIJE OPOREZIVANJA</t>
  </si>
  <si>
    <t>Dobit prekinutog poslovanja prije oporezivanja</t>
  </si>
  <si>
    <t>Gubitak prekinutog poslovanja prije oporezivanja</t>
  </si>
  <si>
    <t>XV.</t>
  </si>
  <si>
    <t>POREZ NA DOBIT PREKINUTOG POSLOVANJA</t>
  </si>
  <si>
    <t>Dobit prekinutog poslovanja za razdoblje</t>
  </si>
  <si>
    <t>Gubitak prekinutog poslovanja za razdoblje</t>
  </si>
  <si>
    <t>UKUPNO POSLOVANJE (popunjava samo poduzetnik obveznik primjene  MSFI-a koji ima prekinuto poslovanje)</t>
  </si>
  <si>
    <t>Pripisana manjinskom (nekontrolirajućem) interesu</t>
  </si>
  <si>
    <t>XVI.</t>
  </si>
  <si>
    <t>XVII.</t>
  </si>
  <si>
    <t>XVIII.</t>
  </si>
  <si>
    <t>Oznaka pozicije</t>
  </si>
  <si>
    <t xml:space="preserve">Prihodi od prodaje </t>
  </si>
  <si>
    <t>Prihodi na temelju upotrebe vlastitih proizvoda, robe i usluga</t>
  </si>
  <si>
    <t xml:space="preserve">Troškovi prodane robe </t>
  </si>
  <si>
    <t xml:space="preserve">Ostali vanjski troškovi </t>
  </si>
  <si>
    <t xml:space="preserve">Ostali troškovi </t>
  </si>
  <si>
    <t>Dugotrajne imovine osim financijske imovine</t>
  </si>
  <si>
    <t>Prihodi od ostalih dugotrajnih financijskih ulaganja i zajmova poduzetnicima unutar grupe</t>
  </si>
  <si>
    <t>Ostali prihodi s osnove kamata iz odnosa s poduzetnicima unutar grupe</t>
  </si>
  <si>
    <t xml:space="preserve">Prihodi od ostalih dugotrajnih financijskih ulaganja i zajmova </t>
  </si>
  <si>
    <t>Ostali prihodi s osnove kamata</t>
  </si>
  <si>
    <t>Tečajne razlike i ostali financijski prihodi</t>
  </si>
  <si>
    <t>Rashodi s osnove kamata i slični rashodi s poduzetnicima unutar grupe</t>
  </si>
  <si>
    <t xml:space="preserve">Rashodi s osnove kamata i slični rashodi </t>
  </si>
  <si>
    <t xml:space="preserve">Tečajne razlike i drugi rashodi </t>
  </si>
  <si>
    <t>Nerealizirani gubici (rashodi) od financijske imovine</t>
  </si>
  <si>
    <t>XIX.</t>
  </si>
  <si>
    <t>Vrijednosna usklađenja</t>
  </si>
  <si>
    <t>Rezerviranja za započete sudske sporove</t>
  </si>
  <si>
    <t>Tečajne razlike i drugi rashodi s poduzetnicima unutar grupe</t>
  </si>
  <si>
    <t>UDIO U GUBITKU OD ZAJEDNIČKIH POTHVATA</t>
  </si>
  <si>
    <t>DODATAK RDG-u (popunjava poduzetnik koji sastavlja godišnje konsolidirane financisjke izvještaje)</t>
  </si>
  <si>
    <t>Prihodi od prodaje s poduzetnicima unutar grupe</t>
  </si>
  <si>
    <t>Indeks</t>
  </si>
  <si>
    <t>Mario Novogradec, dipl. oec.</t>
  </si>
  <si>
    <t>2022.</t>
  </si>
  <si>
    <t>dodala0,4!</t>
  </si>
  <si>
    <t xml:space="preserve">             za razdoblje od 01.01. do 31.12.2023.</t>
  </si>
  <si>
    <t>Iznos u tisućama eura</t>
  </si>
  <si>
    <t>2023.</t>
  </si>
  <si>
    <t>2023./2022.</t>
  </si>
  <si>
    <t>U Zagrebu,  22..04.2024. godine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</si>
</sst>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(* #,##0.00_);_(* \(#,##0.00\);_(* &quot;-&quot;??_);_(@_)"/>
  </numFmts>
  <fonts count="9">
    <font>
      <sz val="10"/>
      <name val="HRTimes"/>
    </font>
    <font>
      <sz val="10"/>
      <name val="HRTimes"/>
    </font>
    <font>
      <sz val="14"/>
      <name val="Arial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sz val="9"/>
      <color indexed="8"/>
      <name val="Arial"/>
      <family val="2"/>
      <charset val="238"/>
    </font>
    <font>
      <b/>
      <sz val="9"/>
      <color indexed="8"/>
      <name val="Arial"/>
      <family val="2"/>
      <charset val="238"/>
    </font>
    <font>
      <sz val="10"/>
      <name val="Arial"/>
      <family val="2"/>
    </font>
    <font>
      <sz val="9"/>
      <color indexed="10"/>
      <name val="Arial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9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7" fillId="0" borderId="0"/>
  </cellStyleXfs>
  <cellXfs count="110">
    <xf numFmtId="0" fontId="0" fillId="0" borderId="0" xfId="0"/>
    <xf numFmtId="0" fontId="4" fillId="2" borderId="0" xfId="0" applyFont="1" applyFill="1" applyAlignment="1">
      <alignment vertical="center"/>
    </xf>
    <xf numFmtId="0" fontId="4" fillId="0" borderId="0" xfId="0" applyFont="1" applyAlignment="1">
      <alignment vertical="center"/>
    </xf>
    <xf numFmtId="0" fontId="4" fillId="2" borderId="0" xfId="0" applyFont="1" applyFill="1" applyAlignment="1">
      <alignment horizontal="center" vertical="center"/>
    </xf>
    <xf numFmtId="4" fontId="4" fillId="2" borderId="0" xfId="0" applyNumberFormat="1" applyFont="1" applyFill="1" applyAlignment="1">
      <alignment vertical="center"/>
    </xf>
    <xf numFmtId="0" fontId="4" fillId="2" borderId="0" xfId="0" applyFont="1" applyFill="1"/>
    <xf numFmtId="0" fontId="4" fillId="2" borderId="0" xfId="0" applyFont="1" applyFill="1" applyAlignment="1">
      <alignment horizontal="left"/>
    </xf>
    <xf numFmtId="0" fontId="4" fillId="2" borderId="0" xfId="0" quotePrefix="1" applyFont="1" applyFill="1" applyAlignment="1">
      <alignment horizontal="left"/>
    </xf>
    <xf numFmtId="0" fontId="4" fillId="0" borderId="0" xfId="0" applyFont="1"/>
    <xf numFmtId="0" fontId="4" fillId="0" borderId="0" xfId="0" applyFont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vertical="center"/>
    </xf>
    <xf numFmtId="0" fontId="4" fillId="2" borderId="1" xfId="0" applyFont="1" applyFill="1" applyBorder="1" applyAlignment="1">
      <alignment horizontal="left" vertical="center"/>
    </xf>
    <xf numFmtId="0" fontId="6" fillId="3" borderId="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vertical="center"/>
    </xf>
    <xf numFmtId="0" fontId="4" fillId="2" borderId="1" xfId="0" quotePrefix="1" applyFont="1" applyFill="1" applyBorder="1" applyAlignment="1">
      <alignment horizontal="left" vertical="center"/>
    </xf>
    <xf numFmtId="0" fontId="6" fillId="5" borderId="1" xfId="0" applyFont="1" applyFill="1" applyBorder="1" applyAlignment="1">
      <alignment horizontal="center" vertical="center"/>
    </xf>
    <xf numFmtId="0" fontId="6" fillId="5" borderId="1" xfId="0" applyFont="1" applyFill="1" applyBorder="1" applyAlignment="1">
      <alignment vertical="center"/>
    </xf>
    <xf numFmtId="0" fontId="4" fillId="2" borderId="1" xfId="0" applyFont="1" applyFill="1" applyBorder="1" applyAlignment="1">
      <alignment vertical="center" wrapText="1"/>
    </xf>
    <xf numFmtId="0" fontId="4" fillId="2" borderId="1" xfId="0" quotePrefix="1" applyFont="1" applyFill="1" applyBorder="1" applyAlignment="1">
      <alignment horizontal="left" vertical="center" wrapText="1"/>
    </xf>
    <xf numFmtId="0" fontId="4" fillId="3" borderId="1" xfId="0" applyFont="1" applyFill="1" applyBorder="1" applyAlignment="1">
      <alignment horizontal="left" vertical="center"/>
    </xf>
    <xf numFmtId="0" fontId="6" fillId="3" borderId="1" xfId="0" quotePrefix="1" applyFont="1" applyFill="1" applyBorder="1" applyAlignment="1">
      <alignment horizontal="left" vertical="center"/>
    </xf>
    <xf numFmtId="0" fontId="6" fillId="3" borderId="1" xfId="0" applyFont="1" applyFill="1" applyBorder="1" applyAlignment="1">
      <alignment horizontal="left" vertical="center"/>
    </xf>
    <xf numFmtId="0" fontId="3" fillId="3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5" fillId="4" borderId="1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vertical="center"/>
    </xf>
    <xf numFmtId="0" fontId="4" fillId="2" borderId="0" xfId="0" applyFont="1" applyFill="1" applyAlignment="1">
      <alignment horizontal="center"/>
    </xf>
    <xf numFmtId="0" fontId="5" fillId="4" borderId="1" xfId="0" applyFont="1" applyFill="1" applyBorder="1" applyAlignment="1">
      <alignment vertical="center" wrapText="1"/>
    </xf>
    <xf numFmtId="0" fontId="4" fillId="7" borderId="1" xfId="0" applyFont="1" applyFill="1" applyBorder="1" applyAlignment="1">
      <alignment horizontal="left" vertical="center"/>
    </xf>
    <xf numFmtId="0" fontId="4" fillId="7" borderId="1" xfId="0" applyFont="1" applyFill="1" applyBorder="1" applyAlignment="1">
      <alignment vertical="center"/>
    </xf>
    <xf numFmtId="0" fontId="6" fillId="4" borderId="1" xfId="0" applyFont="1" applyFill="1" applyBorder="1" applyAlignment="1">
      <alignment horizontal="center" vertical="center"/>
    </xf>
    <xf numFmtId="0" fontId="6" fillId="5" borderId="1" xfId="0" applyFont="1" applyFill="1" applyBorder="1" applyAlignment="1">
      <alignment vertical="center" wrapText="1"/>
    </xf>
    <xf numFmtId="0" fontId="6" fillId="5" borderId="1" xfId="0" applyFont="1" applyFill="1" applyBorder="1" applyAlignment="1">
      <alignment horizontal="left" vertical="center"/>
    </xf>
    <xf numFmtId="0" fontId="3" fillId="5" borderId="1" xfId="0" applyFont="1" applyFill="1" applyBorder="1" applyAlignment="1">
      <alignment vertical="center"/>
    </xf>
    <xf numFmtId="0" fontId="5" fillId="8" borderId="1" xfId="0" applyFont="1" applyFill="1" applyBorder="1" applyAlignment="1">
      <alignment horizontal="center" vertical="center"/>
    </xf>
    <xf numFmtId="0" fontId="5" fillId="8" borderId="1" xfId="0" applyFont="1" applyFill="1" applyBorder="1" applyAlignment="1">
      <alignment vertical="center"/>
    </xf>
    <xf numFmtId="0" fontId="3" fillId="7" borderId="1" xfId="0" applyFont="1" applyFill="1" applyBorder="1" applyAlignment="1">
      <alignment horizontal="left" vertical="center" wrapText="1"/>
    </xf>
    <xf numFmtId="0" fontId="5" fillId="7" borderId="1" xfId="0" applyFont="1" applyFill="1" applyBorder="1" applyAlignment="1">
      <alignment horizontal="center" vertical="center"/>
    </xf>
    <xf numFmtId="0" fontId="5" fillId="7" borderId="1" xfId="0" applyFont="1" applyFill="1" applyBorder="1" applyAlignment="1">
      <alignment horizontal="left" vertical="center"/>
    </xf>
    <xf numFmtId="0" fontId="3" fillId="7" borderId="1" xfId="0" applyFont="1" applyFill="1" applyBorder="1" applyAlignment="1">
      <alignment horizontal="center" vertical="center"/>
    </xf>
    <xf numFmtId="0" fontId="3" fillId="7" borderId="1" xfId="0" applyFont="1" applyFill="1" applyBorder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4" fillId="7" borderId="1" xfId="0" applyFont="1" applyFill="1" applyBorder="1" applyAlignment="1">
      <alignment vertical="center" wrapText="1"/>
    </xf>
    <xf numFmtId="3" fontId="4" fillId="0" borderId="1" xfId="0" applyNumberFormat="1" applyFont="1" applyBorder="1" applyAlignment="1">
      <alignment vertical="center"/>
    </xf>
    <xf numFmtId="3" fontId="5" fillId="3" borderId="1" xfId="0" applyNumberFormat="1" applyFont="1" applyFill="1" applyBorder="1" applyAlignment="1">
      <alignment vertical="center"/>
    </xf>
    <xf numFmtId="3" fontId="4" fillId="7" borderId="1" xfId="0" applyNumberFormat="1" applyFont="1" applyFill="1" applyBorder="1" applyAlignment="1">
      <alignment vertical="center"/>
    </xf>
    <xf numFmtId="3" fontId="5" fillId="5" borderId="1" xfId="0" applyNumberFormat="1" applyFont="1" applyFill="1" applyBorder="1" applyAlignment="1">
      <alignment vertical="center"/>
    </xf>
    <xf numFmtId="3" fontId="4" fillId="3" borderId="1" xfId="0" applyNumberFormat="1" applyFont="1" applyFill="1" applyBorder="1" applyAlignment="1">
      <alignment vertical="center"/>
    </xf>
    <xf numFmtId="3" fontId="6" fillId="3" borderId="1" xfId="0" quotePrefix="1" applyNumberFormat="1" applyFont="1" applyFill="1" applyBorder="1" applyAlignment="1">
      <alignment horizontal="left" vertical="center"/>
    </xf>
    <xf numFmtId="3" fontId="5" fillId="7" borderId="1" xfId="0" applyNumberFormat="1" applyFont="1" applyFill="1" applyBorder="1" applyAlignment="1">
      <alignment vertical="center"/>
    </xf>
    <xf numFmtId="3" fontId="5" fillId="0" borderId="1" xfId="0" applyNumberFormat="1" applyFont="1" applyBorder="1" applyAlignment="1">
      <alignment vertical="center"/>
    </xf>
    <xf numFmtId="3" fontId="5" fillId="4" borderId="1" xfId="0" applyNumberFormat="1" applyFont="1" applyFill="1" applyBorder="1" applyAlignment="1">
      <alignment vertical="center"/>
    </xf>
    <xf numFmtId="3" fontId="5" fillId="8" borderId="1" xfId="0" applyNumberFormat="1" applyFont="1" applyFill="1" applyBorder="1" applyAlignment="1">
      <alignment vertical="center"/>
    </xf>
    <xf numFmtId="3" fontId="4" fillId="5" borderId="1" xfId="0" applyNumberFormat="1" applyFont="1" applyFill="1" applyBorder="1" applyAlignment="1">
      <alignment vertical="center"/>
    </xf>
    <xf numFmtId="0" fontId="4" fillId="2" borderId="1" xfId="0" applyFont="1" applyFill="1" applyBorder="1" applyAlignment="1">
      <alignment horizontal="center"/>
    </xf>
    <xf numFmtId="3" fontId="5" fillId="3" borderId="1" xfId="0" applyNumberFormat="1" applyFont="1" applyFill="1" applyBorder="1" applyAlignment="1">
      <alignment horizontal="right" vertical="center"/>
    </xf>
    <xf numFmtId="3" fontId="4" fillId="0" borderId="1" xfId="0" applyNumberFormat="1" applyFont="1" applyBorder="1" applyAlignment="1">
      <alignment horizontal="right" vertical="center"/>
    </xf>
    <xf numFmtId="3" fontId="4" fillId="3" borderId="1" xfId="0" applyNumberFormat="1" applyFont="1" applyFill="1" applyBorder="1" applyAlignment="1">
      <alignment horizontal="right" vertical="center"/>
    </xf>
    <xf numFmtId="3" fontId="6" fillId="3" borderId="1" xfId="0" quotePrefix="1" applyNumberFormat="1" applyFont="1" applyFill="1" applyBorder="1" applyAlignment="1">
      <alignment horizontal="right" vertical="center"/>
    </xf>
    <xf numFmtId="3" fontId="5" fillId="7" borderId="1" xfId="0" applyNumberFormat="1" applyFont="1" applyFill="1" applyBorder="1" applyAlignment="1">
      <alignment horizontal="right" vertical="center"/>
    </xf>
    <xf numFmtId="3" fontId="5" fillId="0" borderId="1" xfId="0" applyNumberFormat="1" applyFont="1" applyBorder="1" applyAlignment="1">
      <alignment horizontal="right" vertical="center"/>
    </xf>
    <xf numFmtId="3" fontId="5" fillId="4" borderId="1" xfId="0" applyNumberFormat="1" applyFont="1" applyFill="1" applyBorder="1" applyAlignment="1">
      <alignment horizontal="right" vertical="center"/>
    </xf>
    <xf numFmtId="3" fontId="5" fillId="5" borderId="1" xfId="0" applyNumberFormat="1" applyFont="1" applyFill="1" applyBorder="1" applyAlignment="1">
      <alignment horizontal="right" vertical="center"/>
    </xf>
    <xf numFmtId="3" fontId="5" fillId="8" borderId="1" xfId="0" applyNumberFormat="1" applyFont="1" applyFill="1" applyBorder="1" applyAlignment="1">
      <alignment horizontal="right" vertical="center"/>
    </xf>
    <xf numFmtId="0" fontId="4" fillId="4" borderId="0" xfId="0" applyFont="1" applyFill="1" applyAlignment="1">
      <alignment horizontal="left"/>
    </xf>
    <xf numFmtId="0" fontId="4" fillId="4" borderId="0" xfId="0" applyFont="1" applyFill="1"/>
    <xf numFmtId="3" fontId="4" fillId="7" borderId="1" xfId="0" applyNumberFormat="1" applyFont="1" applyFill="1" applyBorder="1" applyAlignment="1">
      <alignment horizontal="right" vertical="center"/>
    </xf>
    <xf numFmtId="0" fontId="3" fillId="7" borderId="1" xfId="0" applyFont="1" applyFill="1" applyBorder="1" applyAlignment="1">
      <alignment horizontal="center" vertical="center" wrapText="1"/>
    </xf>
    <xf numFmtId="0" fontId="3" fillId="7" borderId="1" xfId="0" applyFont="1" applyFill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4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/>
    </xf>
    <xf numFmtId="0" fontId="4" fillId="2" borderId="0" xfId="0" quotePrefix="1" applyFont="1" applyFill="1" applyAlignment="1">
      <alignment horizontal="left" vertical="center"/>
    </xf>
    <xf numFmtId="4" fontId="4" fillId="2" borderId="0" xfId="0" applyNumberFormat="1" applyFont="1" applyFill="1" applyAlignment="1">
      <alignment horizontal="center" vertical="center"/>
    </xf>
    <xf numFmtId="4" fontId="4" fillId="0" borderId="0" xfId="0" applyNumberFormat="1" applyFont="1" applyAlignment="1">
      <alignment horizontal="right" vertical="center"/>
    </xf>
    <xf numFmtId="0" fontId="4" fillId="4" borderId="0" xfId="0" applyFont="1" applyFill="1" applyAlignment="1">
      <alignment horizontal="center"/>
    </xf>
    <xf numFmtId="4" fontId="4" fillId="4" borderId="0" xfId="0" applyNumberFormat="1" applyFont="1" applyFill="1" applyAlignment="1">
      <alignment horizontal="left" vertical="center"/>
    </xf>
    <xf numFmtId="4" fontId="4" fillId="2" borderId="0" xfId="0" applyNumberFormat="1" applyFont="1" applyFill="1"/>
    <xf numFmtId="4" fontId="4" fillId="2" borderId="0" xfId="0" applyNumberFormat="1" applyFont="1" applyFill="1" applyAlignment="1">
      <alignment horizontal="right" vertical="center"/>
    </xf>
    <xf numFmtId="4" fontId="4" fillId="4" borderId="0" xfId="0" applyNumberFormat="1" applyFont="1" applyFill="1" applyAlignment="1">
      <alignment vertical="center"/>
    </xf>
    <xf numFmtId="1" fontId="4" fillId="2" borderId="0" xfId="0" applyNumberFormat="1" applyFont="1" applyFill="1" applyAlignment="1">
      <alignment horizontal="center"/>
    </xf>
    <xf numFmtId="1" fontId="4" fillId="2" borderId="0" xfId="1" applyNumberFormat="1" applyFont="1" applyFill="1" applyBorder="1" applyAlignment="1">
      <alignment horizontal="center"/>
    </xf>
    <xf numFmtId="1" fontId="4" fillId="2" borderId="0" xfId="0" applyNumberFormat="1" applyFont="1" applyFill="1" applyAlignment="1">
      <alignment horizontal="center" vertical="center"/>
    </xf>
    <xf numFmtId="1" fontId="3" fillId="2" borderId="0" xfId="0" applyNumberFormat="1" applyFont="1" applyFill="1" applyAlignment="1">
      <alignment horizontal="center"/>
    </xf>
    <xf numFmtId="0" fontId="3" fillId="2" borderId="0" xfId="0" applyFont="1" applyFill="1" applyAlignment="1">
      <alignment horizontal="center"/>
    </xf>
    <xf numFmtId="0" fontId="3" fillId="0" borderId="0" xfId="0" applyFont="1" applyAlignment="1">
      <alignment horizontal="center"/>
    </xf>
    <xf numFmtId="1" fontId="4" fillId="4" borderId="0" xfId="0" applyNumberFormat="1" applyFont="1" applyFill="1" applyAlignment="1">
      <alignment horizontal="center"/>
    </xf>
    <xf numFmtId="1" fontId="4" fillId="4" borderId="0" xfId="0" applyNumberFormat="1" applyFont="1" applyFill="1"/>
    <xf numFmtId="1" fontId="8" fillId="2" borderId="0" xfId="0" applyNumberFormat="1" applyFont="1" applyFill="1"/>
    <xf numFmtId="0" fontId="8" fillId="2" borderId="0" xfId="0" applyFont="1" applyFill="1"/>
    <xf numFmtId="1" fontId="4" fillId="2" borderId="0" xfId="0" applyNumberFormat="1" applyFont="1" applyFill="1"/>
    <xf numFmtId="1" fontId="5" fillId="2" borderId="0" xfId="0" applyNumberFormat="1" applyFont="1" applyFill="1" applyAlignment="1">
      <alignment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4" fontId="5" fillId="0" borderId="0" xfId="0" applyNumberFormat="1" applyFont="1" applyAlignment="1">
      <alignment vertical="center"/>
    </xf>
    <xf numFmtId="0" fontId="3" fillId="6" borderId="0" xfId="0" applyFont="1" applyFill="1"/>
    <xf numFmtId="0" fontId="2" fillId="2" borderId="0" xfId="0" quotePrefix="1" applyFont="1" applyFill="1" applyAlignment="1">
      <alignment horizontal="left" vertical="center"/>
    </xf>
    <xf numFmtId="0" fontId="2" fillId="2" borderId="0" xfId="0" applyFont="1" applyFill="1" applyAlignment="1">
      <alignment vertical="center"/>
    </xf>
    <xf numFmtId="0" fontId="4" fillId="2" borderId="0" xfId="0" applyFont="1" applyFill="1" applyAlignment="1">
      <alignment horizontal="left" vertical="top"/>
    </xf>
    <xf numFmtId="0" fontId="4" fillId="2" borderId="0" xfId="0" applyFont="1" applyFill="1" applyAlignment="1">
      <alignment vertical="top"/>
    </xf>
    <xf numFmtId="0" fontId="4" fillId="2" borderId="1" xfId="0" applyFont="1" applyFill="1" applyBorder="1" applyAlignment="1">
      <alignment horizontal="center" wrapText="1"/>
    </xf>
    <xf numFmtId="0" fontId="4" fillId="0" borderId="1" xfId="0" applyFont="1" applyBorder="1" applyAlignment="1">
      <alignment wrapText="1"/>
    </xf>
  </cellXfs>
  <cellStyles count="3">
    <cellStyle name="Normal_SHEET" xfId="2" xr:uid="{00000000-0005-0000-0000-000000000000}"/>
    <cellStyle name="Normalno" xfId="0" builtinId="0"/>
    <cellStyle name="Zarez" xfId="1" builtinId="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CCFFCC"/>
      <color rgb="FF180BC5"/>
      <color rgb="FFFF99CC"/>
      <color rgb="FFFF99FF"/>
      <color rgb="FFCCFFFF"/>
      <color rgb="FFEFE399"/>
      <color rgb="FF66FF66"/>
      <color rgb="FFA4F6CB"/>
      <color rgb="FFEBF7FF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205740</xdr:colOff>
      <xdr:row>0</xdr:row>
      <xdr:rowOff>0</xdr:rowOff>
    </xdr:from>
    <xdr:to>
      <xdr:col>2</xdr:col>
      <xdr:colOff>1440180</xdr:colOff>
      <xdr:row>1</xdr:row>
      <xdr:rowOff>76200</xdr:rowOff>
    </xdr:to>
    <xdr:pic>
      <xdr:nvPicPr>
        <xdr:cNvPr id="2" name="Picture 3" descr="hrsume">
          <a:extLst>
            <a:ext uri="{FF2B5EF4-FFF2-40B4-BE49-F238E27FC236}">
              <a16:creationId xmlns:a16="http://schemas.microsoft.com/office/drawing/2014/main" id="{DEB6F296-BDAB-43C0-9032-289F0638494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05740" y="0"/>
          <a:ext cx="2034540" cy="438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jfabricni\Desktop\dokumenti%20jasminka\2023\SI%20-%20XII%202023%20i%20JAVNA%20OBJAVA\JAVNA%20OBJAVA%20%202023\ZA%20MIRKA%202023\Ra&#269;un%20dobiti%20i%20gubitka.xlsx" TargetMode="External"/><Relationship Id="rId1" Type="http://schemas.openxmlformats.org/officeDocument/2006/relationships/externalLinkPath" Target="Ra&#269;un%20dobiti%20i%20gubitk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EKAPITULACIJA"/>
      <sheetName val="RDG ZA PRIN.EUR I CEN."/>
      <sheetName val="RDG"/>
      <sheetName val="RDGEUR"/>
      <sheetName val="RDGTISEUR"/>
      <sheetName val="BIL. ZA PRINT. EUR I CEN."/>
      <sheetName val="BIL"/>
      <sheetName val="BILEUR"/>
      <sheetName val="BILTISEUR"/>
      <sheetName val="GLAVNICAPRETH"/>
      <sheetName val="GLAVNICAPRETHTISEUR"/>
      <sheetName val="GLAVNICA"/>
      <sheetName val="GLAVNICATISER"/>
      <sheetName val="SVEOBUHVATNA"/>
      <sheetName val="SVEOBUHVATNATISEUR"/>
      <sheetName val="POKAZATELJI HŠ"/>
      <sheetName val="TSTO"/>
      <sheetName val="POKAZATELJI"/>
    </sheetNames>
    <sheetDataSet>
      <sheetData sheetId="0"/>
      <sheetData sheetId="1"/>
      <sheetData sheetId="2">
        <row r="64">
          <cell r="D64">
            <v>2846205.96</v>
          </cell>
          <cell r="E64">
            <v>24695246.940000001</v>
          </cell>
        </row>
      </sheetData>
      <sheetData sheetId="3">
        <row r="8">
          <cell r="D8">
            <v>0</v>
          </cell>
          <cell r="E8">
            <v>0</v>
          </cell>
        </row>
        <row r="9">
          <cell r="D9">
            <v>367208508</v>
          </cell>
          <cell r="E9">
            <v>353392191</v>
          </cell>
        </row>
        <row r="10">
          <cell r="D10">
            <v>21350920</v>
          </cell>
          <cell r="E10">
            <v>20059762</v>
          </cell>
        </row>
        <row r="11">
          <cell r="D11">
            <v>0</v>
          </cell>
          <cell r="E11">
            <v>0</v>
          </cell>
        </row>
        <row r="12">
          <cell r="D12">
            <v>25558169</v>
          </cell>
          <cell r="E12">
            <v>35708433</v>
          </cell>
        </row>
        <row r="14">
          <cell r="D14">
            <v>-6741300</v>
          </cell>
          <cell r="E14">
            <v>-1696863</v>
          </cell>
        </row>
        <row r="16">
          <cell r="D16">
            <v>38837135</v>
          </cell>
          <cell r="E16">
            <v>33019568</v>
          </cell>
        </row>
        <row r="17">
          <cell r="D17">
            <v>312405.5</v>
          </cell>
          <cell r="E17">
            <v>287797</v>
          </cell>
        </row>
        <row r="18">
          <cell r="D18">
            <v>90771950</v>
          </cell>
          <cell r="E18">
            <v>63796213</v>
          </cell>
        </row>
        <row r="20">
          <cell r="D20">
            <v>103881512</v>
          </cell>
          <cell r="E20">
            <v>93873103</v>
          </cell>
        </row>
        <row r="21">
          <cell r="D21">
            <v>37263066</v>
          </cell>
          <cell r="E21">
            <v>31832685</v>
          </cell>
        </row>
        <row r="22">
          <cell r="D22">
            <v>24376553</v>
          </cell>
          <cell r="E22">
            <v>21724519</v>
          </cell>
        </row>
        <row r="23">
          <cell r="D23">
            <v>21598763</v>
          </cell>
          <cell r="E23">
            <v>20370918</v>
          </cell>
        </row>
        <row r="24">
          <cell r="D24">
            <v>72249180</v>
          </cell>
          <cell r="E24">
            <v>69054784</v>
          </cell>
        </row>
        <row r="26">
          <cell r="D26">
            <v>0</v>
          </cell>
          <cell r="E26">
            <v>0</v>
          </cell>
        </row>
        <row r="27">
          <cell r="D27">
            <v>740953</v>
          </cell>
          <cell r="E27">
            <v>1554199</v>
          </cell>
        </row>
        <row r="29">
          <cell r="D29">
            <v>455482</v>
          </cell>
          <cell r="E29">
            <v>6321555</v>
          </cell>
        </row>
        <row r="30">
          <cell r="D30">
            <v>0</v>
          </cell>
          <cell r="E30">
            <v>0</v>
          </cell>
        </row>
        <row r="31">
          <cell r="D31">
            <v>1001262</v>
          </cell>
          <cell r="E31">
            <v>0</v>
          </cell>
        </row>
        <row r="32">
          <cell r="D32">
            <v>0</v>
          </cell>
          <cell r="E32">
            <v>0</v>
          </cell>
        </row>
        <row r="33">
          <cell r="D33">
            <v>0</v>
          </cell>
          <cell r="E33">
            <v>0</v>
          </cell>
        </row>
        <row r="34">
          <cell r="D34">
            <v>5005074</v>
          </cell>
          <cell r="E34">
            <v>6245224</v>
          </cell>
        </row>
        <row r="35">
          <cell r="D35">
            <v>12723646</v>
          </cell>
          <cell r="E35">
            <v>6370472</v>
          </cell>
        </row>
        <row r="37">
          <cell r="D37">
            <v>0</v>
          </cell>
          <cell r="E37">
            <v>0</v>
          </cell>
        </row>
        <row r="38">
          <cell r="D38">
            <v>0</v>
          </cell>
          <cell r="E38">
            <v>0</v>
          </cell>
        </row>
        <row r="39">
          <cell r="D39">
            <v>0</v>
          </cell>
          <cell r="E39">
            <v>0</v>
          </cell>
        </row>
        <row r="40">
          <cell r="D40">
            <v>0</v>
          </cell>
          <cell r="E40">
            <v>0</v>
          </cell>
        </row>
        <row r="41">
          <cell r="D41">
            <v>0</v>
          </cell>
          <cell r="E41">
            <v>0</v>
          </cell>
        </row>
        <row r="42">
          <cell r="D42">
            <v>24238</v>
          </cell>
          <cell r="E42">
            <v>93363</v>
          </cell>
        </row>
        <row r="43">
          <cell r="D43">
            <v>752454</v>
          </cell>
          <cell r="E43">
            <v>468755</v>
          </cell>
        </row>
        <row r="44">
          <cell r="D44">
            <v>0</v>
          </cell>
          <cell r="E44">
            <v>0</v>
          </cell>
        </row>
        <row r="45">
          <cell r="D45">
            <v>0</v>
          </cell>
          <cell r="E45">
            <v>0</v>
          </cell>
        </row>
        <row r="46">
          <cell r="D46">
            <v>511854</v>
          </cell>
          <cell r="E46">
            <v>485167</v>
          </cell>
        </row>
        <row r="48">
          <cell r="D48">
            <v>0</v>
          </cell>
          <cell r="E48">
            <v>0</v>
          </cell>
        </row>
        <row r="49">
          <cell r="D49">
            <v>0</v>
          </cell>
          <cell r="E49">
            <v>0</v>
          </cell>
        </row>
        <row r="50">
          <cell r="D50">
            <v>1404321</v>
          </cell>
          <cell r="E50">
            <v>508155</v>
          </cell>
        </row>
        <row r="51">
          <cell r="D51">
            <v>24267</v>
          </cell>
          <cell r="E51">
            <v>55878</v>
          </cell>
        </row>
        <row r="52">
          <cell r="D52">
            <v>0</v>
          </cell>
          <cell r="E52">
            <v>0</v>
          </cell>
        </row>
        <row r="53">
          <cell r="D53">
            <v>0</v>
          </cell>
          <cell r="E53">
            <v>0</v>
          </cell>
        </row>
        <row r="54">
          <cell r="D54">
            <v>8727</v>
          </cell>
          <cell r="E54">
            <v>1379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7D2A06-2C59-402A-9CAE-B28993DE842A}">
  <dimension ref="A1:N122"/>
  <sheetViews>
    <sheetView tabSelected="1" topLeftCell="A67" workbookViewId="0">
      <selection activeCell="I26" sqref="I26"/>
    </sheetView>
  </sheetViews>
  <sheetFormatPr defaultColWidth="9.140625" defaultRowHeight="12"/>
  <cols>
    <col min="1" max="1" width="4.42578125" style="8" customWidth="1"/>
    <col min="2" max="2" width="7" style="8" customWidth="1"/>
    <col min="3" max="3" width="60.42578125" style="8" customWidth="1"/>
    <col min="4" max="5" width="15.5703125" style="8" customWidth="1"/>
    <col min="6" max="6" width="9.5703125" style="8" customWidth="1"/>
    <col min="7" max="7" width="29.42578125" style="8" customWidth="1"/>
    <col min="8" max="10" width="13.5703125" style="8" customWidth="1"/>
    <col min="11" max="11" width="12.5703125" style="8" customWidth="1"/>
    <col min="12" max="12" width="13" style="8" customWidth="1"/>
    <col min="13" max="16384" width="9.140625" style="8"/>
  </cols>
  <sheetData>
    <row r="1" spans="1:14" s="2" customFormat="1" ht="28.5" customHeight="1">
      <c r="A1" s="80"/>
      <c r="B1" s="80"/>
      <c r="C1" s="1"/>
      <c r="D1" s="1"/>
      <c r="E1" s="1"/>
      <c r="F1" s="1"/>
      <c r="G1" s="1"/>
      <c r="H1" s="1"/>
      <c r="I1" s="1"/>
      <c r="J1" s="1"/>
    </row>
    <row r="2" spans="1:14" s="2" customFormat="1" ht="9.75" customHeight="1">
      <c r="A2" s="5"/>
      <c r="B2" s="80"/>
      <c r="C2" s="1"/>
      <c r="D2" s="1"/>
      <c r="E2" s="1"/>
      <c r="F2" s="1"/>
      <c r="G2" s="1"/>
      <c r="H2" s="1"/>
      <c r="I2" s="1"/>
      <c r="J2" s="1"/>
    </row>
    <row r="3" spans="1:14" s="2" customFormat="1" ht="14.25" customHeight="1">
      <c r="A3" s="5"/>
      <c r="B3" s="80"/>
      <c r="C3" s="1"/>
      <c r="D3" s="1"/>
      <c r="E3" s="1"/>
      <c r="F3" s="1"/>
      <c r="G3" s="1"/>
      <c r="H3" s="1"/>
      <c r="I3" s="1"/>
      <c r="J3" s="1"/>
    </row>
    <row r="4" spans="1:14" s="2" customFormat="1" ht="33.75" customHeight="1">
      <c r="A4" s="1"/>
      <c r="B4" s="104" t="s">
        <v>14</v>
      </c>
      <c r="C4" s="105"/>
      <c r="D4" s="105"/>
      <c r="E4" s="105"/>
      <c r="F4" s="1"/>
      <c r="G4" s="1"/>
      <c r="H4" s="1"/>
      <c r="I4" s="1"/>
      <c r="J4" s="1"/>
    </row>
    <row r="5" spans="1:14" ht="18" customHeight="1">
      <c r="A5" s="5"/>
      <c r="B5" s="106" t="s">
        <v>119</v>
      </c>
      <c r="C5" s="107"/>
      <c r="D5" s="108" t="s">
        <v>120</v>
      </c>
      <c r="E5" s="109"/>
      <c r="F5" s="59" t="s">
        <v>115</v>
      </c>
      <c r="G5" s="31"/>
      <c r="H5" s="5"/>
      <c r="I5" s="5"/>
      <c r="J5" s="5"/>
    </row>
    <row r="6" spans="1:14" ht="24" customHeight="1">
      <c r="A6" s="11" t="s">
        <v>13</v>
      </c>
      <c r="B6" s="27" t="s">
        <v>92</v>
      </c>
      <c r="C6" s="13" t="s">
        <v>57</v>
      </c>
      <c r="D6" s="11" t="s">
        <v>121</v>
      </c>
      <c r="E6" s="11" t="s">
        <v>117</v>
      </c>
      <c r="F6" s="11" t="s">
        <v>122</v>
      </c>
      <c r="G6" s="81"/>
      <c r="H6" s="5"/>
      <c r="I6" s="5"/>
      <c r="J6" s="5"/>
      <c r="K6" s="5"/>
      <c r="L6" s="5"/>
      <c r="M6" s="5"/>
      <c r="N6" s="5"/>
    </row>
    <row r="7" spans="1:14" ht="14.25" customHeight="1">
      <c r="A7" s="11">
        <v>1</v>
      </c>
      <c r="B7" s="15" t="s">
        <v>30</v>
      </c>
      <c r="C7" s="16" t="s">
        <v>20</v>
      </c>
      <c r="D7" s="49">
        <f>SUM(D8:D12)</f>
        <v>414117.59699999995</v>
      </c>
      <c r="E7" s="49">
        <f>SUM(E8:E12)</f>
        <v>409160.386</v>
      </c>
      <c r="F7" s="60">
        <f>D7/E7*100</f>
        <v>101.21155692721435</v>
      </c>
      <c r="G7" s="81"/>
      <c r="H7" s="5"/>
      <c r="I7" s="5"/>
      <c r="J7" s="5"/>
      <c r="K7" s="5"/>
      <c r="L7" s="5"/>
      <c r="M7" s="5"/>
      <c r="N7" s="5"/>
    </row>
    <row r="8" spans="1:14" ht="14.25" customHeight="1">
      <c r="A8" s="12">
        <v>2</v>
      </c>
      <c r="B8" s="12" t="s">
        <v>0</v>
      </c>
      <c r="C8" s="13" t="s">
        <v>114</v>
      </c>
      <c r="D8" s="48">
        <f>[1]RDGEUR!D8/1000</f>
        <v>0</v>
      </c>
      <c r="E8" s="48">
        <f>[1]RDGEUR!E8/1000</f>
        <v>0</v>
      </c>
      <c r="F8" s="61"/>
      <c r="G8" s="31"/>
      <c r="H8" s="5"/>
      <c r="I8" s="5"/>
      <c r="J8" s="5"/>
      <c r="K8" s="5"/>
      <c r="L8" s="5"/>
      <c r="M8" s="5"/>
      <c r="N8" s="5"/>
    </row>
    <row r="9" spans="1:14" ht="14.25" customHeight="1">
      <c r="A9" s="11">
        <v>3</v>
      </c>
      <c r="B9" s="12" t="s">
        <v>1</v>
      </c>
      <c r="C9" s="13" t="s">
        <v>93</v>
      </c>
      <c r="D9" s="48">
        <f>[1]RDGEUR!D9/1000</f>
        <v>367208.50799999997</v>
      </c>
      <c r="E9" s="48">
        <f>[1]RDGEUR!E9/1000</f>
        <v>353392.19099999999</v>
      </c>
      <c r="F9" s="61">
        <f t="shared" ref="F9:F12" si="0">D9/E9*100</f>
        <v>103.90962713717688</v>
      </c>
      <c r="G9" s="31"/>
      <c r="H9" s="5"/>
      <c r="I9" s="5"/>
      <c r="J9" s="5"/>
      <c r="K9" s="5"/>
      <c r="L9" s="5"/>
      <c r="M9" s="5"/>
      <c r="N9" s="5"/>
    </row>
    <row r="10" spans="1:14" ht="14.25" customHeight="1">
      <c r="A10" s="12">
        <v>4</v>
      </c>
      <c r="B10" s="12" t="s">
        <v>2</v>
      </c>
      <c r="C10" s="13" t="s">
        <v>94</v>
      </c>
      <c r="D10" s="48">
        <f>[1]RDGEUR!D10/1000</f>
        <v>21350.92</v>
      </c>
      <c r="E10" s="48">
        <f>[1]RDGEUR!E10/1000</f>
        <v>20059.761999999999</v>
      </c>
      <c r="F10" s="61">
        <f t="shared" si="0"/>
        <v>106.43655692425462</v>
      </c>
      <c r="G10" s="31"/>
      <c r="H10" s="5"/>
      <c r="I10" s="9"/>
      <c r="J10" s="9"/>
      <c r="K10" s="9"/>
      <c r="L10" s="9"/>
      <c r="M10" s="5"/>
      <c r="N10" s="5"/>
    </row>
    <row r="11" spans="1:14" ht="14.25" customHeight="1">
      <c r="A11" s="11">
        <v>5</v>
      </c>
      <c r="B11" s="12" t="s">
        <v>3</v>
      </c>
      <c r="C11" s="13" t="s">
        <v>64</v>
      </c>
      <c r="D11" s="48">
        <f>[1]RDGEUR!D11/1000</f>
        <v>0</v>
      </c>
      <c r="E11" s="48">
        <f>[1]RDGEUR!E11/1000</f>
        <v>0</v>
      </c>
      <c r="F11" s="61"/>
      <c r="G11" s="31"/>
      <c r="H11" s="5"/>
      <c r="I11" s="9"/>
      <c r="J11" s="82"/>
      <c r="K11" s="82"/>
      <c r="L11" s="82"/>
      <c r="M11" s="5"/>
      <c r="N11" s="5"/>
    </row>
    <row r="12" spans="1:14" ht="14.25" customHeight="1">
      <c r="A12" s="12">
        <v>6</v>
      </c>
      <c r="B12" s="12" t="s">
        <v>6</v>
      </c>
      <c r="C12" s="13" t="s">
        <v>18</v>
      </c>
      <c r="D12" s="48">
        <f>[1]RDGEUR!D12/1000</f>
        <v>25558.169000000002</v>
      </c>
      <c r="E12" s="48">
        <f>[1]RDGEUR!E12/1000</f>
        <v>35708.432999999997</v>
      </c>
      <c r="F12" s="61">
        <f t="shared" si="0"/>
        <v>71.574602559569072</v>
      </c>
      <c r="G12" s="31"/>
      <c r="H12" s="5"/>
      <c r="I12" s="5"/>
      <c r="J12" s="5"/>
      <c r="K12" s="5"/>
      <c r="L12" s="5"/>
      <c r="M12" s="5"/>
      <c r="N12" s="5"/>
    </row>
    <row r="13" spans="1:14" ht="14.25" customHeight="1">
      <c r="A13" s="11">
        <v>7</v>
      </c>
      <c r="B13" s="15" t="s">
        <v>31</v>
      </c>
      <c r="C13" s="16" t="s">
        <v>21</v>
      </c>
      <c r="D13" s="49">
        <f>SUM(D14+D15+D19+D23+D24+D25+D28+D35)</f>
        <v>402475.68149999989</v>
      </c>
      <c r="E13" s="49">
        <f>SUM(E14+E15+E19+E23+E24+E25+E28+E35)</f>
        <v>352754.174</v>
      </c>
      <c r="F13" s="60">
        <f>D13/E13*100</f>
        <v>114.095228678995</v>
      </c>
      <c r="G13" s="83"/>
      <c r="H13" s="84"/>
      <c r="I13" s="5"/>
      <c r="J13" s="82"/>
      <c r="K13" s="82"/>
      <c r="L13" s="85"/>
      <c r="M13" s="5"/>
      <c r="N13" s="5"/>
    </row>
    <row r="14" spans="1:14" ht="17.25" customHeight="1">
      <c r="A14" s="12">
        <v>8</v>
      </c>
      <c r="B14" s="72" t="s">
        <v>0</v>
      </c>
      <c r="C14" s="41" t="s">
        <v>47</v>
      </c>
      <c r="D14" s="48">
        <f>[1]RDGEUR!D14/1000</f>
        <v>-6741.3</v>
      </c>
      <c r="E14" s="48">
        <f>[1]RDGEUR!E14/1000</f>
        <v>-1696.8630000000001</v>
      </c>
      <c r="F14" s="61">
        <f t="shared" ref="F14:F35" si="1">D14/E14*100</f>
        <v>397.28015756133527</v>
      </c>
      <c r="G14" s="3"/>
      <c r="H14" s="4"/>
      <c r="I14" s="5"/>
      <c r="J14" s="82"/>
      <c r="K14" s="82"/>
      <c r="L14" s="85"/>
      <c r="M14" s="5"/>
      <c r="N14" s="5"/>
    </row>
    <row r="15" spans="1:14" ht="14.25" customHeight="1">
      <c r="A15" s="11">
        <v>9</v>
      </c>
      <c r="B15" s="72" t="s">
        <v>1</v>
      </c>
      <c r="C15" s="34" t="s">
        <v>12</v>
      </c>
      <c r="D15" s="50">
        <f>SUM(D16:D18)</f>
        <v>129921.4905</v>
      </c>
      <c r="E15" s="50">
        <f>SUM(E16:E18)</f>
        <v>97103.578000000009</v>
      </c>
      <c r="F15" s="50">
        <f t="shared" si="1"/>
        <v>133.79681076221516</v>
      </c>
      <c r="G15" s="31"/>
      <c r="H15" s="5"/>
      <c r="I15" s="3"/>
      <c r="J15" s="86"/>
      <c r="K15" s="86"/>
      <c r="L15" s="86"/>
      <c r="M15" s="5"/>
      <c r="N15" s="5"/>
    </row>
    <row r="16" spans="1:14" ht="14.25" customHeight="1">
      <c r="A16" s="12">
        <v>10</v>
      </c>
      <c r="B16" s="12" t="s">
        <v>15</v>
      </c>
      <c r="C16" s="13" t="s">
        <v>44</v>
      </c>
      <c r="D16" s="48">
        <f>[1]RDGEUR!D16/1000</f>
        <v>38837.135000000002</v>
      </c>
      <c r="E16" s="48">
        <f>[1]RDGEUR!E16/1000</f>
        <v>33019.567999999999</v>
      </c>
      <c r="F16" s="61">
        <f t="shared" si="1"/>
        <v>117.61854364660374</v>
      </c>
      <c r="G16" s="31"/>
      <c r="H16" s="5"/>
      <c r="I16" s="1"/>
      <c r="J16" s="4"/>
      <c r="K16" s="4"/>
      <c r="L16" s="4"/>
      <c r="M16" s="5"/>
      <c r="N16" s="5"/>
    </row>
    <row r="17" spans="1:14" ht="14.25" customHeight="1">
      <c r="A17" s="11">
        <v>11</v>
      </c>
      <c r="B17" s="12" t="s">
        <v>16</v>
      </c>
      <c r="C17" s="13" t="s">
        <v>95</v>
      </c>
      <c r="D17" s="48">
        <f>[1]RDGEUR!D17/1000</f>
        <v>312.40550000000002</v>
      </c>
      <c r="E17" s="48">
        <f>[1]RDGEUR!E17/1000</f>
        <v>287.79700000000003</v>
      </c>
      <c r="F17" s="61">
        <f t="shared" si="1"/>
        <v>108.55064507274224</v>
      </c>
      <c r="G17" s="31"/>
      <c r="H17" s="103" t="s">
        <v>118</v>
      </c>
      <c r="I17" s="1"/>
      <c r="J17" s="4"/>
      <c r="K17" s="1"/>
      <c r="L17" s="4"/>
      <c r="M17" s="5"/>
      <c r="N17" s="5"/>
    </row>
    <row r="18" spans="1:14" ht="14.25" customHeight="1">
      <c r="A18" s="12">
        <v>12</v>
      </c>
      <c r="B18" s="12" t="s">
        <v>17</v>
      </c>
      <c r="C18" s="17" t="s">
        <v>96</v>
      </c>
      <c r="D18" s="48">
        <f>[1]RDGEUR!D18/1000</f>
        <v>90771.95</v>
      </c>
      <c r="E18" s="48">
        <f>[1]RDGEUR!E18/1000</f>
        <v>63796.213000000003</v>
      </c>
      <c r="F18" s="61">
        <f t="shared" si="1"/>
        <v>142.28422931624482</v>
      </c>
      <c r="G18" s="31"/>
      <c r="H18" s="5"/>
      <c r="I18" s="1"/>
      <c r="J18" s="1"/>
      <c r="K18" s="5"/>
      <c r="L18" s="87"/>
      <c r="M18" s="5"/>
      <c r="N18" s="5"/>
    </row>
    <row r="19" spans="1:14" ht="14.25" customHeight="1">
      <c r="A19" s="11">
        <v>13</v>
      </c>
      <c r="B19" s="72" t="s">
        <v>2</v>
      </c>
      <c r="C19" s="34" t="s">
        <v>19</v>
      </c>
      <c r="D19" s="50">
        <f>SUM(D20:D22)</f>
        <v>165521.13099999999</v>
      </c>
      <c r="E19" s="50">
        <f>SUM(E20:E22)</f>
        <v>147430.307</v>
      </c>
      <c r="F19" s="50">
        <f t="shared" si="1"/>
        <v>112.27076329699293</v>
      </c>
      <c r="G19" s="31"/>
      <c r="H19" s="5"/>
      <c r="I19" s="5"/>
      <c r="J19" s="5"/>
      <c r="K19" s="5"/>
      <c r="L19" s="5"/>
      <c r="M19" s="5"/>
      <c r="N19" s="5"/>
    </row>
    <row r="20" spans="1:14" ht="14.25" customHeight="1">
      <c r="A20" s="12">
        <v>14</v>
      </c>
      <c r="B20" s="12" t="s">
        <v>15</v>
      </c>
      <c r="C20" s="13" t="s">
        <v>25</v>
      </c>
      <c r="D20" s="48">
        <f>[1]RDGEUR!D20/1000</f>
        <v>103881.512</v>
      </c>
      <c r="E20" s="48">
        <f>[1]RDGEUR!E20/1000</f>
        <v>93873.103000000003</v>
      </c>
      <c r="F20" s="61">
        <f t="shared" si="1"/>
        <v>110.6616364860124</v>
      </c>
      <c r="G20" s="83"/>
      <c r="H20" s="5"/>
      <c r="I20" s="5"/>
      <c r="J20" s="5"/>
      <c r="K20" s="5"/>
      <c r="L20" s="5"/>
      <c r="M20" s="5"/>
      <c r="N20" s="5"/>
    </row>
    <row r="21" spans="1:14" ht="14.25" customHeight="1">
      <c r="A21" s="11">
        <v>15</v>
      </c>
      <c r="B21" s="12" t="s">
        <v>16</v>
      </c>
      <c r="C21" s="14" t="s">
        <v>58</v>
      </c>
      <c r="D21" s="48">
        <f>[1]RDGEUR!D21/1000</f>
        <v>37263.065999999999</v>
      </c>
      <c r="E21" s="48">
        <f>[1]RDGEUR!E21/1000</f>
        <v>31832.685000000001</v>
      </c>
      <c r="F21" s="61">
        <f t="shared" si="1"/>
        <v>117.05913591643305</v>
      </c>
      <c r="G21" s="83"/>
      <c r="H21" s="5"/>
      <c r="I21" s="5"/>
      <c r="J21" s="5"/>
      <c r="K21" s="5"/>
      <c r="L21" s="5"/>
      <c r="M21" s="5"/>
      <c r="N21" s="5"/>
    </row>
    <row r="22" spans="1:14" ht="14.25" customHeight="1">
      <c r="A22" s="12">
        <v>16</v>
      </c>
      <c r="B22" s="12" t="s">
        <v>17</v>
      </c>
      <c r="C22" s="14" t="s">
        <v>59</v>
      </c>
      <c r="D22" s="48">
        <f>[1]RDGEUR!D22/1000</f>
        <v>24376.553</v>
      </c>
      <c r="E22" s="48">
        <f>[1]RDGEUR!E22/1000</f>
        <v>21724.519</v>
      </c>
      <c r="F22" s="61">
        <f t="shared" si="1"/>
        <v>112.20756141942658</v>
      </c>
      <c r="G22" s="83"/>
      <c r="H22" s="5"/>
      <c r="I22" s="5"/>
      <c r="J22" s="5"/>
      <c r="K22" s="5"/>
      <c r="L22" s="5"/>
      <c r="M22" s="5"/>
      <c r="N22" s="5"/>
    </row>
    <row r="23" spans="1:14" ht="14.25" customHeight="1">
      <c r="A23" s="11">
        <v>17</v>
      </c>
      <c r="B23" s="73" t="s">
        <v>3</v>
      </c>
      <c r="C23" s="33" t="s">
        <v>42</v>
      </c>
      <c r="D23" s="48">
        <f>[1]RDGEUR!D23/1000</f>
        <v>21598.762999999999</v>
      </c>
      <c r="E23" s="48">
        <f>[1]RDGEUR!E23/1000</f>
        <v>20370.918000000001</v>
      </c>
      <c r="F23" s="61">
        <f t="shared" si="1"/>
        <v>106.02744068774905</v>
      </c>
      <c r="G23" s="83"/>
      <c r="H23" s="5"/>
      <c r="I23" s="4"/>
      <c r="J23" s="5"/>
      <c r="K23" s="5"/>
      <c r="L23" s="5"/>
      <c r="M23" s="5"/>
      <c r="N23" s="5"/>
    </row>
    <row r="24" spans="1:14" ht="14.25" customHeight="1">
      <c r="A24" s="12">
        <v>18</v>
      </c>
      <c r="B24" s="73" t="s">
        <v>6</v>
      </c>
      <c r="C24" s="34" t="s">
        <v>97</v>
      </c>
      <c r="D24" s="48">
        <f>[1]RDGEUR!D24/1000</f>
        <v>72249.179999999993</v>
      </c>
      <c r="E24" s="48">
        <f>[1]RDGEUR!E24/1000</f>
        <v>69054.784</v>
      </c>
      <c r="F24" s="61">
        <f t="shared" si="1"/>
        <v>104.62588660041278</v>
      </c>
      <c r="G24" s="83"/>
      <c r="H24" s="5"/>
      <c r="I24" s="5"/>
      <c r="J24" s="5"/>
      <c r="K24" s="5"/>
      <c r="L24" s="5"/>
      <c r="M24" s="5"/>
      <c r="N24" s="5"/>
    </row>
    <row r="25" spans="1:14" ht="14.25" customHeight="1">
      <c r="A25" s="11">
        <v>19</v>
      </c>
      <c r="B25" s="73" t="s">
        <v>4</v>
      </c>
      <c r="C25" s="33" t="s">
        <v>109</v>
      </c>
      <c r="D25" s="50">
        <f>SUM(D26:D27)</f>
        <v>740.95299999999997</v>
      </c>
      <c r="E25" s="50">
        <f>SUM(E26:E27)</f>
        <v>1554.1990000000001</v>
      </c>
      <c r="F25" s="50">
        <f t="shared" si="1"/>
        <v>47.67426822433935</v>
      </c>
      <c r="G25" s="83"/>
      <c r="H25" s="5"/>
      <c r="I25" s="5"/>
      <c r="J25" s="5"/>
      <c r="K25" s="5"/>
      <c r="L25" s="5"/>
      <c r="M25" s="5"/>
      <c r="N25" s="5"/>
    </row>
    <row r="26" spans="1:14" ht="14.25" customHeight="1">
      <c r="A26" s="12">
        <v>20</v>
      </c>
      <c r="B26" s="12" t="s">
        <v>15</v>
      </c>
      <c r="C26" s="14" t="s">
        <v>98</v>
      </c>
      <c r="D26" s="48">
        <f>[1]RDGEUR!D26/1000</f>
        <v>0</v>
      </c>
      <c r="E26" s="48">
        <f>[1]RDGEUR!E26/1000</f>
        <v>0</v>
      </c>
      <c r="F26" s="61"/>
      <c r="G26" s="31"/>
      <c r="H26" s="5"/>
      <c r="I26" s="5"/>
      <c r="J26" s="5"/>
      <c r="K26" s="5"/>
      <c r="L26" s="5"/>
      <c r="M26" s="5"/>
      <c r="N26" s="5"/>
    </row>
    <row r="27" spans="1:14" ht="14.25" customHeight="1">
      <c r="A27" s="11">
        <v>21</v>
      </c>
      <c r="B27" s="12" t="s">
        <v>16</v>
      </c>
      <c r="C27" s="14" t="s">
        <v>68</v>
      </c>
      <c r="D27" s="48">
        <f>[1]RDGEUR!D27/1000</f>
        <v>740.95299999999997</v>
      </c>
      <c r="E27" s="48">
        <f>[1]RDGEUR!E27/1000</f>
        <v>1554.1990000000001</v>
      </c>
      <c r="F27" s="61">
        <f t="shared" si="1"/>
        <v>47.67426822433935</v>
      </c>
      <c r="G27" s="31"/>
      <c r="H27" s="5"/>
      <c r="I27" s="5"/>
      <c r="J27" s="5"/>
      <c r="K27" s="5"/>
      <c r="L27" s="5"/>
      <c r="M27" s="5"/>
      <c r="N27" s="5"/>
    </row>
    <row r="28" spans="1:14" ht="14.25" customHeight="1">
      <c r="A28" s="12">
        <v>22</v>
      </c>
      <c r="B28" s="74" t="s">
        <v>5</v>
      </c>
      <c r="C28" s="14" t="s">
        <v>45</v>
      </c>
      <c r="D28" s="48">
        <f>SUM(D29:D34)</f>
        <v>6461.8179999999993</v>
      </c>
      <c r="E28" s="48">
        <f>SUM(E29:E34)</f>
        <v>12566.779</v>
      </c>
      <c r="F28" s="61">
        <f t="shared" si="1"/>
        <v>51.419842745702773</v>
      </c>
      <c r="G28" s="31"/>
      <c r="H28" s="5"/>
      <c r="I28" s="5"/>
      <c r="J28" s="5"/>
      <c r="K28" s="5"/>
      <c r="L28" s="5"/>
      <c r="M28" s="5"/>
      <c r="N28" s="5"/>
    </row>
    <row r="29" spans="1:14" ht="14.25" customHeight="1">
      <c r="A29" s="11">
        <v>23</v>
      </c>
      <c r="B29" s="75" t="s">
        <v>15</v>
      </c>
      <c r="C29" s="14" t="s">
        <v>69</v>
      </c>
      <c r="D29" s="48">
        <f>[1]RDGEUR!D29/1000</f>
        <v>455.48200000000003</v>
      </c>
      <c r="E29" s="48">
        <f>[1]RDGEUR!E29/1000</f>
        <v>6321.5550000000003</v>
      </c>
      <c r="F29" s="61">
        <f t="shared" si="1"/>
        <v>7.2052208673340656</v>
      </c>
      <c r="G29" s="31"/>
      <c r="H29" s="5"/>
      <c r="I29" s="5"/>
      <c r="J29" s="5"/>
      <c r="K29" s="5"/>
      <c r="L29" s="5"/>
      <c r="M29" s="5"/>
      <c r="N29" s="5"/>
    </row>
    <row r="30" spans="1:14" ht="14.25" customHeight="1">
      <c r="A30" s="12">
        <v>24</v>
      </c>
      <c r="B30" s="75" t="s">
        <v>16</v>
      </c>
      <c r="C30" s="14" t="s">
        <v>29</v>
      </c>
      <c r="D30" s="48">
        <f>[1]RDGEUR!D30/1000</f>
        <v>0</v>
      </c>
      <c r="E30" s="48">
        <f>[1]RDGEUR!E30/1000</f>
        <v>0</v>
      </c>
      <c r="F30" s="61"/>
      <c r="G30" s="31"/>
      <c r="H30" s="5"/>
      <c r="I30" s="5"/>
      <c r="J30" s="5"/>
      <c r="K30" s="5"/>
      <c r="L30" s="5"/>
      <c r="M30" s="5"/>
      <c r="N30" s="5"/>
    </row>
    <row r="31" spans="1:14" ht="14.25" customHeight="1">
      <c r="A31" s="11">
        <v>25</v>
      </c>
      <c r="B31" s="75" t="s">
        <v>17</v>
      </c>
      <c r="C31" s="14" t="s">
        <v>110</v>
      </c>
      <c r="D31" s="48">
        <f>[1]RDGEUR!D31/1000</f>
        <v>1001.2619999999999</v>
      </c>
      <c r="E31" s="48">
        <f>[1]RDGEUR!E31/1000</f>
        <v>0</v>
      </c>
      <c r="F31" s="61"/>
      <c r="G31" s="31"/>
      <c r="H31" s="5"/>
      <c r="I31" s="5"/>
      <c r="J31" s="5"/>
      <c r="K31" s="5"/>
      <c r="L31" s="5"/>
      <c r="M31" s="5"/>
      <c r="N31" s="5"/>
    </row>
    <row r="32" spans="1:14" ht="14.25" customHeight="1">
      <c r="A32" s="12">
        <v>26</v>
      </c>
      <c r="B32" s="75" t="s">
        <v>65</v>
      </c>
      <c r="C32" s="14" t="s">
        <v>70</v>
      </c>
      <c r="D32" s="48">
        <f>[1]RDGEUR!D32/1000</f>
        <v>0</v>
      </c>
      <c r="E32" s="48">
        <f>[1]RDGEUR!E32/1000</f>
        <v>0</v>
      </c>
      <c r="F32" s="61"/>
      <c r="G32" s="31"/>
      <c r="H32" s="5"/>
      <c r="I32" s="5"/>
      <c r="J32" s="5"/>
      <c r="K32" s="5"/>
      <c r="L32" s="5"/>
      <c r="M32" s="5"/>
      <c r="N32" s="5"/>
    </row>
    <row r="33" spans="1:14" ht="14.25" customHeight="1">
      <c r="A33" s="11">
        <v>27</v>
      </c>
      <c r="B33" s="75" t="s">
        <v>66</v>
      </c>
      <c r="C33" s="14" t="s">
        <v>71</v>
      </c>
      <c r="D33" s="48">
        <f>[1]RDGEUR!D33/1000</f>
        <v>0</v>
      </c>
      <c r="E33" s="48">
        <f>[1]RDGEUR!E33/1000</f>
        <v>0</v>
      </c>
      <c r="F33" s="61"/>
      <c r="G33" s="31"/>
      <c r="H33" s="5"/>
      <c r="I33" s="5"/>
      <c r="J33" s="5"/>
      <c r="K33" s="5"/>
      <c r="L33" s="5"/>
      <c r="M33" s="5"/>
      <c r="N33" s="5"/>
    </row>
    <row r="34" spans="1:14" ht="14.25" customHeight="1">
      <c r="A34" s="12">
        <v>28</v>
      </c>
      <c r="B34" s="75" t="s">
        <v>67</v>
      </c>
      <c r="C34" s="14" t="s">
        <v>46</v>
      </c>
      <c r="D34" s="48">
        <f>[1]RDGEUR!D34/1000</f>
        <v>5005.0739999999996</v>
      </c>
      <c r="E34" s="48">
        <f>[1]RDGEUR!E34/1000</f>
        <v>6245.2240000000002</v>
      </c>
      <c r="F34" s="61">
        <f t="shared" si="1"/>
        <v>80.142425635973979</v>
      </c>
      <c r="G34" s="31"/>
      <c r="H34" s="5"/>
      <c r="I34" s="5"/>
      <c r="J34" s="5"/>
      <c r="K34" s="5"/>
      <c r="L34" s="5"/>
      <c r="M34" s="5"/>
      <c r="N34" s="5"/>
    </row>
    <row r="35" spans="1:14" ht="14.25" customHeight="1">
      <c r="A35" s="11">
        <v>29</v>
      </c>
      <c r="B35" s="73" t="s">
        <v>7</v>
      </c>
      <c r="C35" s="33" t="s">
        <v>26</v>
      </c>
      <c r="D35" s="48">
        <f>[1]RDGEUR!D35/1000</f>
        <v>12723.646000000001</v>
      </c>
      <c r="E35" s="48">
        <f>[1]RDGEUR!E35/1000</f>
        <v>6370.4719999999998</v>
      </c>
      <c r="F35" s="61">
        <f t="shared" si="1"/>
        <v>199.72846595982213</v>
      </c>
      <c r="G35" s="31"/>
      <c r="H35" s="5"/>
      <c r="I35" s="5"/>
      <c r="J35" s="5"/>
      <c r="K35" s="5"/>
      <c r="L35" s="5"/>
      <c r="M35" s="5"/>
      <c r="N35" s="5"/>
    </row>
    <row r="36" spans="1:14" ht="24.95" customHeight="1">
      <c r="A36" s="12">
        <v>30</v>
      </c>
      <c r="B36" s="18" t="s">
        <v>32</v>
      </c>
      <c r="C36" s="19" t="s">
        <v>22</v>
      </c>
      <c r="D36" s="51">
        <f>SUM(D37:D46)</f>
        <v>1288.546</v>
      </c>
      <c r="E36" s="51">
        <f>SUM(E37:E46)</f>
        <v>1047.2849999999999</v>
      </c>
      <c r="F36" s="60">
        <f>D36/E36*100</f>
        <v>123.03680469022285</v>
      </c>
      <c r="G36" s="81"/>
      <c r="H36" s="5"/>
      <c r="I36" s="5"/>
      <c r="J36" s="5"/>
      <c r="K36" s="5"/>
      <c r="L36" s="5"/>
      <c r="M36" s="5"/>
      <c r="N36" s="5"/>
    </row>
    <row r="37" spans="1:14" ht="14.25" customHeight="1">
      <c r="A37" s="11">
        <v>31</v>
      </c>
      <c r="B37" s="12" t="s">
        <v>0</v>
      </c>
      <c r="C37" s="20" t="s">
        <v>72</v>
      </c>
      <c r="D37" s="48">
        <f>[1]RDGEUR!D37/1000</f>
        <v>0</v>
      </c>
      <c r="E37" s="48">
        <f>[1]RDGEUR!E37/1000</f>
        <v>0</v>
      </c>
      <c r="F37" s="61"/>
      <c r="G37" s="31"/>
      <c r="H37" s="5"/>
      <c r="I37" s="4"/>
      <c r="J37" s="5"/>
      <c r="K37" s="5"/>
      <c r="L37" s="5"/>
      <c r="M37" s="5"/>
      <c r="N37" s="5"/>
    </row>
    <row r="38" spans="1:14" ht="22.5" customHeight="1">
      <c r="A38" s="12">
        <v>32</v>
      </c>
      <c r="B38" s="12" t="s">
        <v>1</v>
      </c>
      <c r="C38" s="20" t="s">
        <v>73</v>
      </c>
      <c r="D38" s="48">
        <f>[1]RDGEUR!D38/1000</f>
        <v>0</v>
      </c>
      <c r="E38" s="48">
        <f>[1]RDGEUR!E38/1000</f>
        <v>0</v>
      </c>
      <c r="F38" s="61"/>
      <c r="G38" s="31"/>
      <c r="H38" s="5"/>
      <c r="I38" s="4"/>
      <c r="J38" s="5"/>
      <c r="K38" s="5"/>
      <c r="L38" s="5"/>
      <c r="M38" s="5"/>
      <c r="N38" s="5"/>
    </row>
    <row r="39" spans="1:14" ht="26.25" customHeight="1">
      <c r="A39" s="11">
        <v>33</v>
      </c>
      <c r="B39" s="12" t="s">
        <v>2</v>
      </c>
      <c r="C39" s="20" t="s">
        <v>99</v>
      </c>
      <c r="D39" s="48">
        <f>[1]RDGEUR!D39/1000</f>
        <v>0</v>
      </c>
      <c r="E39" s="48">
        <f>[1]RDGEUR!E39/1000</f>
        <v>0</v>
      </c>
      <c r="F39" s="61"/>
      <c r="G39" s="31"/>
      <c r="H39" s="5"/>
      <c r="I39" s="4"/>
      <c r="J39" s="5"/>
      <c r="K39" s="5"/>
      <c r="L39" s="5"/>
      <c r="M39" s="5"/>
      <c r="N39" s="5"/>
    </row>
    <row r="40" spans="1:14" ht="27" customHeight="1">
      <c r="A40" s="12">
        <v>34</v>
      </c>
      <c r="B40" s="27" t="s">
        <v>3</v>
      </c>
      <c r="C40" s="20" t="s">
        <v>100</v>
      </c>
      <c r="D40" s="48">
        <f>[1]RDGEUR!D40/1000</f>
        <v>0</v>
      </c>
      <c r="E40" s="48">
        <f>[1]RDGEUR!E40/1000</f>
        <v>0</v>
      </c>
      <c r="F40" s="61"/>
      <c r="G40" s="81"/>
      <c r="H40" s="5"/>
      <c r="I40" s="5"/>
      <c r="J40" s="5"/>
      <c r="K40" s="5"/>
      <c r="L40" s="5"/>
      <c r="M40" s="5"/>
      <c r="N40" s="5"/>
    </row>
    <row r="41" spans="1:14" ht="14.25" customHeight="1">
      <c r="A41" s="11">
        <v>35</v>
      </c>
      <c r="B41" s="27" t="s">
        <v>6</v>
      </c>
      <c r="C41" s="14" t="s">
        <v>74</v>
      </c>
      <c r="D41" s="48">
        <f>[1]RDGEUR!D41/1000</f>
        <v>0</v>
      </c>
      <c r="E41" s="48">
        <f>[1]RDGEUR!E41/1000</f>
        <v>0</v>
      </c>
      <c r="F41" s="61"/>
      <c r="G41" s="31"/>
      <c r="H41" s="5"/>
      <c r="I41" s="5"/>
      <c r="J41" s="5"/>
      <c r="K41" s="5"/>
      <c r="L41" s="5"/>
      <c r="M41" s="5"/>
      <c r="N41" s="5"/>
    </row>
    <row r="42" spans="1:14" ht="15" customHeight="1">
      <c r="A42" s="12">
        <v>36</v>
      </c>
      <c r="B42" s="27" t="s">
        <v>4</v>
      </c>
      <c r="C42" s="28" t="s">
        <v>101</v>
      </c>
      <c r="D42" s="48">
        <f>[1]RDGEUR!D42/1000</f>
        <v>24.238</v>
      </c>
      <c r="E42" s="48">
        <f>[1]RDGEUR!E42/1000</f>
        <v>93.363</v>
      </c>
      <c r="F42" s="61">
        <f t="shared" ref="F42:F43" si="2">D42/E42*100</f>
        <v>25.961033814251898</v>
      </c>
      <c r="G42" s="31"/>
      <c r="H42" s="5"/>
      <c r="I42" s="5"/>
      <c r="J42" s="5"/>
      <c r="K42" s="5"/>
      <c r="L42" s="5"/>
      <c r="M42" s="5"/>
      <c r="N42" s="5"/>
    </row>
    <row r="43" spans="1:14" ht="24" customHeight="1">
      <c r="A43" s="11">
        <v>37</v>
      </c>
      <c r="B43" s="27" t="s">
        <v>5</v>
      </c>
      <c r="C43" s="28" t="s">
        <v>102</v>
      </c>
      <c r="D43" s="48">
        <f>[1]RDGEUR!D43/1000</f>
        <v>752.45399999999995</v>
      </c>
      <c r="E43" s="48">
        <f>[1]RDGEUR!E43/1000</f>
        <v>468.755</v>
      </c>
      <c r="F43" s="61">
        <f t="shared" si="2"/>
        <v>160.52180776738382</v>
      </c>
      <c r="G43" s="31"/>
      <c r="H43" s="5"/>
      <c r="I43" s="5"/>
      <c r="J43" s="5"/>
      <c r="K43" s="5"/>
      <c r="L43" s="5"/>
      <c r="M43" s="5"/>
      <c r="N43" s="5"/>
    </row>
    <row r="44" spans="1:14" ht="14.25" customHeight="1">
      <c r="A44" s="12">
        <v>38</v>
      </c>
      <c r="B44" s="27" t="s">
        <v>7</v>
      </c>
      <c r="C44" s="28" t="s">
        <v>103</v>
      </c>
      <c r="D44" s="48">
        <f>[1]RDGEUR!D44/1000</f>
        <v>0</v>
      </c>
      <c r="E44" s="48">
        <f>[1]RDGEUR!E44/1000</f>
        <v>0</v>
      </c>
      <c r="F44" s="61"/>
      <c r="G44" s="31"/>
      <c r="H44" s="5"/>
      <c r="I44" s="5"/>
      <c r="J44" s="5"/>
      <c r="K44" s="5"/>
      <c r="L44" s="5"/>
      <c r="M44" s="5"/>
      <c r="N44" s="5"/>
    </row>
    <row r="45" spans="1:14" ht="14.25" customHeight="1">
      <c r="A45" s="11">
        <v>39</v>
      </c>
      <c r="B45" s="27" t="s">
        <v>8</v>
      </c>
      <c r="C45" s="14" t="s">
        <v>48</v>
      </c>
      <c r="D45" s="48">
        <f>[1]RDGEUR!D45/1000</f>
        <v>0</v>
      </c>
      <c r="E45" s="48">
        <f>[1]RDGEUR!E45/1000</f>
        <v>0</v>
      </c>
      <c r="F45" s="61"/>
      <c r="G45" s="88"/>
      <c r="H45" s="5"/>
      <c r="I45" s="5"/>
      <c r="J45" s="5"/>
      <c r="K45" s="5"/>
      <c r="L45" s="5"/>
      <c r="M45" s="5"/>
      <c r="N45" s="5"/>
    </row>
    <row r="46" spans="1:14" ht="14.25" customHeight="1">
      <c r="A46" s="12">
        <v>40</v>
      </c>
      <c r="B46" s="27" t="s">
        <v>10</v>
      </c>
      <c r="C46" s="14" t="s">
        <v>27</v>
      </c>
      <c r="D46" s="48">
        <f>[1]RDGEUR!D46/1000</f>
        <v>511.85399999999998</v>
      </c>
      <c r="E46" s="48">
        <f>[1]RDGEUR!E46/1000</f>
        <v>485.16699999999997</v>
      </c>
      <c r="F46" s="61">
        <f t="shared" ref="F46" si="3">D46/E46*100</f>
        <v>105.5005802125866</v>
      </c>
      <c r="G46" s="89"/>
      <c r="H46" s="5"/>
      <c r="I46" s="85"/>
      <c r="J46" s="5"/>
      <c r="K46" s="5"/>
      <c r="L46" s="5"/>
      <c r="M46" s="5"/>
      <c r="N46" s="5"/>
    </row>
    <row r="47" spans="1:14" ht="14.25" customHeight="1">
      <c r="A47" s="11">
        <v>41</v>
      </c>
      <c r="B47" s="15" t="s">
        <v>33</v>
      </c>
      <c r="C47" s="16" t="s">
        <v>23</v>
      </c>
      <c r="D47" s="49">
        <f>SUM(D48:D54)</f>
        <v>1437.3150000000001</v>
      </c>
      <c r="E47" s="49">
        <f>SUM(E48:E54)</f>
        <v>565.41200000000003</v>
      </c>
      <c r="F47" s="60">
        <f>D47/E47*100</f>
        <v>254.20666699680942</v>
      </c>
      <c r="G47" s="88"/>
      <c r="H47" s="5"/>
      <c r="I47" s="5"/>
      <c r="J47" s="5"/>
      <c r="K47" s="5"/>
      <c r="L47" s="5"/>
      <c r="M47" s="5"/>
      <c r="N47" s="5"/>
    </row>
    <row r="48" spans="1:14" ht="14.25" customHeight="1">
      <c r="A48" s="12">
        <v>42</v>
      </c>
      <c r="B48" s="76" t="s">
        <v>0</v>
      </c>
      <c r="C48" s="17" t="s">
        <v>104</v>
      </c>
      <c r="D48" s="48">
        <f>[1]RDGEUR!D48/1000</f>
        <v>0</v>
      </c>
      <c r="E48" s="48">
        <f>[1]RDGEUR!E48/1000</f>
        <v>0</v>
      </c>
      <c r="F48" s="61"/>
      <c r="G48" s="90"/>
      <c r="H48" s="5"/>
      <c r="I48" s="5"/>
      <c r="J48" s="5"/>
      <c r="K48" s="5"/>
      <c r="L48" s="5"/>
      <c r="M48" s="5"/>
      <c r="N48" s="5"/>
    </row>
    <row r="49" spans="1:14" ht="14.25" customHeight="1">
      <c r="A49" s="11">
        <v>43</v>
      </c>
      <c r="B49" s="76" t="s">
        <v>1</v>
      </c>
      <c r="C49" s="21" t="s">
        <v>111</v>
      </c>
      <c r="D49" s="48">
        <f>[1]RDGEUR!D49/1000</f>
        <v>0</v>
      </c>
      <c r="E49" s="48">
        <f>[1]RDGEUR!E49/1000</f>
        <v>0</v>
      </c>
      <c r="F49" s="61"/>
      <c r="G49" s="90"/>
      <c r="H49" s="5"/>
      <c r="I49" s="5"/>
      <c r="J49" s="5"/>
      <c r="K49" s="5"/>
      <c r="L49" s="5"/>
      <c r="M49" s="5"/>
      <c r="N49" s="5"/>
    </row>
    <row r="50" spans="1:14" ht="14.25" customHeight="1">
      <c r="A50" s="12">
        <v>44</v>
      </c>
      <c r="B50" s="76" t="s">
        <v>2</v>
      </c>
      <c r="C50" s="21" t="s">
        <v>105</v>
      </c>
      <c r="D50" s="48">
        <f>[1]RDGEUR!D50/1000</f>
        <v>1404.3209999999999</v>
      </c>
      <c r="E50" s="48">
        <f>[1]RDGEUR!E50/1000</f>
        <v>508.15499999999997</v>
      </c>
      <c r="F50" s="61">
        <f>D50/E50*100</f>
        <v>276.35682026153438</v>
      </c>
      <c r="G50" s="90"/>
      <c r="H50" s="5"/>
      <c r="I50" s="5"/>
      <c r="J50" s="5"/>
      <c r="K50" s="5"/>
      <c r="L50" s="5"/>
      <c r="M50" s="5"/>
      <c r="N50" s="5"/>
    </row>
    <row r="51" spans="1:14" ht="14.25" customHeight="1">
      <c r="A51" s="11">
        <v>45</v>
      </c>
      <c r="B51" s="76" t="s">
        <v>3</v>
      </c>
      <c r="C51" s="21" t="s">
        <v>106</v>
      </c>
      <c r="D51" s="48">
        <f>[1]RDGEUR!D51/1000</f>
        <v>24.266999999999999</v>
      </c>
      <c r="E51" s="48">
        <f>[1]RDGEUR!E51/1000</f>
        <v>55.878</v>
      </c>
      <c r="F51" s="61"/>
      <c r="G51" s="90"/>
      <c r="H51" s="5"/>
      <c r="I51" s="5"/>
      <c r="J51" s="5"/>
      <c r="K51" s="5"/>
      <c r="L51" s="5"/>
      <c r="M51" s="5"/>
      <c r="N51" s="5"/>
    </row>
    <row r="52" spans="1:14" ht="14.25" customHeight="1">
      <c r="A52" s="12">
        <v>46</v>
      </c>
      <c r="B52" s="76" t="s">
        <v>6</v>
      </c>
      <c r="C52" s="14" t="s">
        <v>107</v>
      </c>
      <c r="D52" s="48">
        <f>[1]RDGEUR!D52/1000</f>
        <v>0</v>
      </c>
      <c r="E52" s="48">
        <f>[1]RDGEUR!E52/1000</f>
        <v>0</v>
      </c>
      <c r="F52" s="61"/>
      <c r="G52" s="90"/>
      <c r="H52" s="5"/>
      <c r="I52" s="5"/>
      <c r="J52" s="5"/>
      <c r="K52" s="5"/>
      <c r="L52" s="5"/>
      <c r="M52" s="5"/>
      <c r="N52" s="5"/>
    </row>
    <row r="53" spans="1:14" ht="14.25" customHeight="1">
      <c r="A53" s="11">
        <v>47</v>
      </c>
      <c r="B53" s="27" t="s">
        <v>4</v>
      </c>
      <c r="C53" s="14" t="s">
        <v>75</v>
      </c>
      <c r="D53" s="48">
        <f>[1]RDGEUR!D53/1000</f>
        <v>0</v>
      </c>
      <c r="E53" s="48">
        <f>[1]RDGEUR!E53/1000</f>
        <v>0</v>
      </c>
      <c r="F53" s="61"/>
      <c r="G53" s="90"/>
      <c r="H53" s="5"/>
      <c r="I53" s="5"/>
      <c r="J53" s="5"/>
      <c r="K53" s="5"/>
      <c r="L53" s="5"/>
      <c r="M53" s="5"/>
      <c r="N53" s="5"/>
    </row>
    <row r="54" spans="1:14" ht="14.25" customHeight="1">
      <c r="A54" s="12">
        <v>48</v>
      </c>
      <c r="B54" s="77" t="s">
        <v>5</v>
      </c>
      <c r="C54" s="14" t="s">
        <v>49</v>
      </c>
      <c r="D54" s="48">
        <f>[1]RDGEUR!D54/1000</f>
        <v>8.7270000000000003</v>
      </c>
      <c r="E54" s="48">
        <f>[1]RDGEUR!E54/1000</f>
        <v>1.379</v>
      </c>
      <c r="F54" s="61">
        <f>D54/E54*100</f>
        <v>632.84989122552577</v>
      </c>
      <c r="G54" s="88"/>
      <c r="H54" s="5"/>
      <c r="I54" s="5"/>
      <c r="J54" s="5"/>
      <c r="K54" s="5"/>
      <c r="L54" s="5"/>
      <c r="M54" s="5"/>
      <c r="N54" s="5"/>
    </row>
    <row r="55" spans="1:14" ht="14.25" customHeight="1">
      <c r="A55" s="11">
        <v>49</v>
      </c>
      <c r="B55" s="78" t="s">
        <v>34</v>
      </c>
      <c r="C55" s="22" t="s">
        <v>76</v>
      </c>
      <c r="D55" s="52"/>
      <c r="E55" s="52"/>
      <c r="F55" s="62"/>
      <c r="G55" s="88"/>
      <c r="H55" s="5"/>
      <c r="I55" s="5"/>
      <c r="J55" s="5"/>
      <c r="K55" s="5"/>
      <c r="L55" s="5"/>
      <c r="M55" s="5"/>
      <c r="N55" s="5"/>
    </row>
    <row r="56" spans="1:14" ht="14.25" customHeight="1">
      <c r="A56" s="12">
        <v>50</v>
      </c>
      <c r="B56" s="78" t="s">
        <v>35</v>
      </c>
      <c r="C56" s="22" t="s">
        <v>77</v>
      </c>
      <c r="D56" s="52"/>
      <c r="E56" s="52"/>
      <c r="F56" s="62"/>
      <c r="G56" s="88"/>
      <c r="H56" s="5"/>
      <c r="I56" s="5"/>
      <c r="J56" s="5"/>
      <c r="K56" s="5"/>
      <c r="L56" s="5"/>
      <c r="M56" s="5"/>
      <c r="N56" s="5"/>
    </row>
    <row r="57" spans="1:14" s="93" customFormat="1" ht="14.25" customHeight="1">
      <c r="A57" s="11">
        <v>51</v>
      </c>
      <c r="B57" s="15" t="s">
        <v>28</v>
      </c>
      <c r="C57" s="23" t="s">
        <v>78</v>
      </c>
      <c r="D57" s="52"/>
      <c r="E57" s="52"/>
      <c r="F57" s="62"/>
      <c r="G57" s="91"/>
      <c r="H57" s="92"/>
      <c r="I57" s="92"/>
      <c r="J57" s="92"/>
      <c r="K57" s="92"/>
      <c r="L57" s="92"/>
      <c r="M57" s="92"/>
      <c r="N57" s="92"/>
    </row>
    <row r="58" spans="1:14" ht="14.25" customHeight="1">
      <c r="A58" s="12">
        <v>52</v>
      </c>
      <c r="B58" s="79" t="s">
        <v>36</v>
      </c>
      <c r="C58" s="23" t="s">
        <v>112</v>
      </c>
      <c r="D58" s="53"/>
      <c r="E58" s="53"/>
      <c r="F58" s="63"/>
      <c r="G58" s="94"/>
      <c r="H58" s="5"/>
      <c r="I58" s="5"/>
      <c r="J58" s="5"/>
      <c r="K58" s="5"/>
      <c r="L58" s="5"/>
      <c r="M58" s="5"/>
      <c r="N58" s="5"/>
    </row>
    <row r="59" spans="1:14" ht="14.25" customHeight="1">
      <c r="A59" s="11">
        <v>53</v>
      </c>
      <c r="B59" s="15" t="s">
        <v>37</v>
      </c>
      <c r="C59" s="23" t="s">
        <v>9</v>
      </c>
      <c r="D59" s="49">
        <f>D7+D36+D55+D56</f>
        <v>415406.14299999992</v>
      </c>
      <c r="E59" s="49">
        <f>E7+E36+E55+E56</f>
        <v>410207.67099999997</v>
      </c>
      <c r="F59" s="60">
        <f>D59/E59*100</f>
        <v>101.26727810509422</v>
      </c>
      <c r="G59" s="94"/>
      <c r="H59" s="5"/>
      <c r="I59" s="5"/>
      <c r="J59" s="5"/>
      <c r="K59" s="5"/>
      <c r="L59" s="5"/>
      <c r="M59" s="5"/>
      <c r="N59" s="5"/>
    </row>
    <row r="60" spans="1:14" ht="14.25" customHeight="1">
      <c r="A60" s="12">
        <v>54</v>
      </c>
      <c r="B60" s="15" t="s">
        <v>38</v>
      </c>
      <c r="C60" s="23" t="s">
        <v>11</v>
      </c>
      <c r="D60" s="49">
        <f>D13+D47+D57+D58</f>
        <v>403912.99649999989</v>
      </c>
      <c r="E60" s="49">
        <f>E13+E47+E57+E58</f>
        <v>353319.58600000001</v>
      </c>
      <c r="F60" s="60">
        <f>D60/E60*100</f>
        <v>114.31944689870657</v>
      </c>
      <c r="G60" s="94"/>
      <c r="H60" s="5"/>
      <c r="I60" s="5"/>
      <c r="J60" s="5"/>
      <c r="K60" s="5"/>
      <c r="L60" s="5"/>
      <c r="M60" s="5"/>
      <c r="N60" s="5"/>
    </row>
    <row r="61" spans="1:14" ht="14.25" customHeight="1">
      <c r="A61" s="11">
        <v>55</v>
      </c>
      <c r="B61" s="15" t="s">
        <v>39</v>
      </c>
      <c r="C61" s="24" t="s">
        <v>50</v>
      </c>
      <c r="D61" s="49">
        <f>D62+D63</f>
        <v>11493.146500000032</v>
      </c>
      <c r="E61" s="49">
        <f>E62+E63</f>
        <v>56888.084999999963</v>
      </c>
      <c r="F61" s="60">
        <f>D61/E61*100</f>
        <v>20.203082068942976</v>
      </c>
      <c r="G61" s="94"/>
      <c r="H61" s="5"/>
      <c r="I61" s="5"/>
      <c r="J61" s="5"/>
      <c r="K61" s="5"/>
      <c r="L61" s="5"/>
      <c r="M61" s="5"/>
      <c r="N61" s="5"/>
    </row>
    <row r="62" spans="1:14" ht="14.25" customHeight="1">
      <c r="A62" s="12">
        <v>56</v>
      </c>
      <c r="B62" s="42" t="s">
        <v>0</v>
      </c>
      <c r="C62" s="43" t="s">
        <v>51</v>
      </c>
      <c r="D62" s="54">
        <f>IF(D59&gt;D60,D59-D60,0)</f>
        <v>11493.146500000032</v>
      </c>
      <c r="E62" s="54">
        <f>IF(E59&gt;E60,E59-E60,0)</f>
        <v>56888.084999999963</v>
      </c>
      <c r="F62" s="71">
        <f t="shared" ref="F62" si="4">D62/E62*100</f>
        <v>20.203082068942976</v>
      </c>
      <c r="G62" s="95"/>
      <c r="H62" s="5"/>
      <c r="I62" s="5"/>
      <c r="J62" s="5"/>
      <c r="K62" s="5"/>
      <c r="L62" s="5"/>
      <c r="M62" s="5"/>
      <c r="N62" s="5"/>
    </row>
    <row r="63" spans="1:14" ht="14.25" customHeight="1">
      <c r="A63" s="11">
        <v>57</v>
      </c>
      <c r="B63" s="42" t="s">
        <v>1</v>
      </c>
      <c r="C63" s="43" t="s">
        <v>52</v>
      </c>
      <c r="D63" s="54">
        <f>IF(D60&gt;D59,D60-D59,0)</f>
        <v>0</v>
      </c>
      <c r="E63" s="54">
        <f>IF(E60&gt;E59,E60-E59,0)</f>
        <v>0</v>
      </c>
      <c r="F63" s="64"/>
      <c r="G63" s="95"/>
      <c r="H63" s="5"/>
      <c r="I63" s="5"/>
      <c r="J63" s="5"/>
      <c r="K63" s="5"/>
      <c r="L63" s="5"/>
      <c r="M63" s="5"/>
      <c r="N63" s="5"/>
    </row>
    <row r="64" spans="1:14" ht="14.25" customHeight="1">
      <c r="A64" s="12">
        <v>58</v>
      </c>
      <c r="B64" s="25" t="s">
        <v>40</v>
      </c>
      <c r="C64" s="26" t="s">
        <v>24</v>
      </c>
      <c r="D64" s="58">
        <f>ROUND([1]RDG!D64,0)/1000</f>
        <v>2846.2060000000001</v>
      </c>
      <c r="E64" s="58">
        <f>ROUND([1]RDG!E64,0)/1000</f>
        <v>24695.246999999999</v>
      </c>
      <c r="F64" s="60">
        <f>D64/E64*100</f>
        <v>11.525319021915433</v>
      </c>
      <c r="G64" s="95"/>
      <c r="H64" s="5"/>
      <c r="I64" s="5"/>
      <c r="J64" s="5"/>
      <c r="K64" s="5"/>
      <c r="L64" s="5"/>
      <c r="M64" s="5"/>
      <c r="N64" s="5"/>
    </row>
    <row r="65" spans="1:14" ht="14.25" customHeight="1">
      <c r="A65" s="11">
        <v>59</v>
      </c>
      <c r="B65" s="25" t="s">
        <v>41</v>
      </c>
      <c r="C65" s="26" t="s">
        <v>53</v>
      </c>
      <c r="D65" s="49">
        <f>D66</f>
        <v>8646.9405000000315</v>
      </c>
      <c r="E65" s="49">
        <f>E66</f>
        <v>32192.837999999963</v>
      </c>
      <c r="F65" s="60">
        <f>D65/E65*100</f>
        <v>26.859826710524999</v>
      </c>
      <c r="G65" s="96"/>
      <c r="H65" s="97"/>
      <c r="I65" s="5"/>
      <c r="J65" s="5"/>
      <c r="K65" s="5"/>
      <c r="L65" s="5"/>
      <c r="M65" s="5"/>
      <c r="N65" s="5"/>
    </row>
    <row r="66" spans="1:14" ht="14.25" customHeight="1">
      <c r="A66" s="12">
        <v>60</v>
      </c>
      <c r="B66" s="44" t="s">
        <v>0</v>
      </c>
      <c r="C66" s="45" t="s">
        <v>54</v>
      </c>
      <c r="D66" s="50">
        <f>D61-D64</f>
        <v>8646.9405000000315</v>
      </c>
      <c r="E66" s="50">
        <f>E61-E64</f>
        <v>32192.837999999963</v>
      </c>
      <c r="F66" s="71">
        <f t="shared" ref="F66" si="5">D66/E66*100</f>
        <v>26.859826710524999</v>
      </c>
      <c r="G66" s="96"/>
      <c r="H66" s="97"/>
      <c r="I66" s="5"/>
      <c r="J66" s="5"/>
      <c r="K66" s="5"/>
      <c r="L66" s="5"/>
      <c r="M66" s="5"/>
      <c r="N66" s="5"/>
    </row>
    <row r="67" spans="1:14" ht="14.25" customHeight="1">
      <c r="A67" s="11">
        <v>61</v>
      </c>
      <c r="B67" s="44" t="s">
        <v>1</v>
      </c>
      <c r="C67" s="45" t="s">
        <v>55</v>
      </c>
      <c r="D67" s="54"/>
      <c r="E67" s="54"/>
      <c r="F67" s="64"/>
      <c r="G67" s="98"/>
      <c r="H67" s="5"/>
      <c r="I67" s="5"/>
      <c r="J67" s="5"/>
      <c r="K67" s="5"/>
      <c r="L67" s="5"/>
      <c r="M67" s="5"/>
      <c r="N67" s="5"/>
    </row>
    <row r="68" spans="1:14" ht="24" customHeight="1">
      <c r="A68" s="12">
        <v>62</v>
      </c>
      <c r="B68" s="46"/>
      <c r="C68" s="10" t="s">
        <v>79</v>
      </c>
      <c r="D68" s="55"/>
      <c r="E68" s="55"/>
      <c r="F68" s="65"/>
      <c r="G68" s="98"/>
      <c r="H68" s="5"/>
      <c r="I68" s="5"/>
      <c r="J68" s="5"/>
      <c r="K68" s="5"/>
      <c r="L68" s="5"/>
      <c r="M68" s="5"/>
      <c r="N68" s="5"/>
    </row>
    <row r="69" spans="1:14" ht="14.25" customHeight="1">
      <c r="A69" s="11">
        <v>63</v>
      </c>
      <c r="B69" s="25" t="s">
        <v>43</v>
      </c>
      <c r="C69" s="26" t="s">
        <v>80</v>
      </c>
      <c r="D69" s="49"/>
      <c r="E69" s="49"/>
      <c r="F69" s="60"/>
      <c r="G69" s="98"/>
      <c r="H69" s="5"/>
      <c r="I69" s="5"/>
      <c r="J69" s="5"/>
      <c r="K69" s="5"/>
      <c r="L69" s="5"/>
      <c r="M69" s="5"/>
      <c r="N69" s="5"/>
    </row>
    <row r="70" spans="1:14" ht="16.5" customHeight="1">
      <c r="A70" s="12">
        <v>64</v>
      </c>
      <c r="B70" s="29" t="s">
        <v>0</v>
      </c>
      <c r="C70" s="30" t="s">
        <v>81</v>
      </c>
      <c r="D70" s="56"/>
      <c r="E70" s="56"/>
      <c r="F70" s="66"/>
      <c r="G70" s="98"/>
      <c r="H70" s="5"/>
      <c r="I70" s="5"/>
      <c r="J70" s="5"/>
      <c r="K70" s="5"/>
      <c r="L70" s="5"/>
      <c r="M70" s="5"/>
      <c r="N70" s="5"/>
    </row>
    <row r="71" spans="1:14" ht="16.5" customHeight="1">
      <c r="A71" s="11">
        <v>65</v>
      </c>
      <c r="B71" s="29" t="s">
        <v>1</v>
      </c>
      <c r="C71" s="30" t="s">
        <v>82</v>
      </c>
      <c r="D71" s="56"/>
      <c r="E71" s="56"/>
      <c r="F71" s="66"/>
      <c r="G71" s="98"/>
      <c r="H71" s="5"/>
      <c r="I71" s="5"/>
      <c r="J71" s="5"/>
      <c r="K71" s="5"/>
      <c r="L71" s="5"/>
      <c r="M71" s="5"/>
      <c r="N71" s="5"/>
    </row>
    <row r="72" spans="1:14" ht="16.5" customHeight="1">
      <c r="A72" s="12">
        <v>66</v>
      </c>
      <c r="B72" s="18" t="s">
        <v>83</v>
      </c>
      <c r="C72" s="19" t="s">
        <v>84</v>
      </c>
      <c r="D72" s="51"/>
      <c r="E72" s="51"/>
      <c r="F72" s="67"/>
      <c r="G72" s="98"/>
      <c r="H72" s="5"/>
      <c r="I72" s="5"/>
      <c r="J72" s="5"/>
      <c r="K72" s="5"/>
      <c r="L72" s="5"/>
      <c r="M72" s="5"/>
      <c r="N72" s="5"/>
    </row>
    <row r="73" spans="1:14" ht="14.25" customHeight="1">
      <c r="A73" s="11">
        <v>67</v>
      </c>
      <c r="B73" s="29" t="s">
        <v>0</v>
      </c>
      <c r="C73" s="30" t="s">
        <v>85</v>
      </c>
      <c r="D73" s="56"/>
      <c r="E73" s="56"/>
      <c r="F73" s="66"/>
      <c r="G73" s="98"/>
      <c r="H73" s="5"/>
      <c r="I73" s="5"/>
      <c r="J73" s="5"/>
      <c r="K73" s="5"/>
      <c r="L73" s="5"/>
      <c r="M73" s="5"/>
      <c r="N73" s="5"/>
    </row>
    <row r="74" spans="1:14" ht="14.25" customHeight="1">
      <c r="A74" s="12">
        <v>68</v>
      </c>
      <c r="B74" s="29" t="s">
        <v>1</v>
      </c>
      <c r="C74" s="30" t="s">
        <v>86</v>
      </c>
      <c r="D74" s="56"/>
      <c r="E74" s="56"/>
      <c r="F74" s="66"/>
      <c r="G74" s="98"/>
      <c r="H74" s="5"/>
      <c r="I74" s="5"/>
      <c r="J74" s="5"/>
      <c r="K74" s="5"/>
      <c r="L74" s="5"/>
      <c r="M74" s="5"/>
      <c r="N74" s="5"/>
    </row>
    <row r="75" spans="1:14" ht="24" customHeight="1">
      <c r="A75" s="11">
        <v>69</v>
      </c>
      <c r="B75" s="35"/>
      <c r="C75" s="32" t="s">
        <v>87</v>
      </c>
      <c r="D75" s="56"/>
      <c r="E75" s="56"/>
      <c r="F75" s="66"/>
      <c r="G75" s="98"/>
      <c r="H75" s="5"/>
      <c r="I75" s="5"/>
      <c r="J75" s="5"/>
      <c r="K75" s="5"/>
      <c r="L75" s="5"/>
      <c r="M75" s="5"/>
      <c r="N75" s="5"/>
    </row>
    <row r="76" spans="1:14" ht="17.25" customHeight="1">
      <c r="A76" s="12">
        <v>70</v>
      </c>
      <c r="B76" s="18" t="s">
        <v>89</v>
      </c>
      <c r="C76" s="36" t="s">
        <v>50</v>
      </c>
      <c r="D76" s="51">
        <f>D77</f>
        <v>11493.146500000032</v>
      </c>
      <c r="E76" s="51">
        <f>E77</f>
        <v>56888.084999999963</v>
      </c>
      <c r="F76" s="60">
        <f>D76/E76*100</f>
        <v>20.203082068942976</v>
      </c>
      <c r="G76" s="98"/>
      <c r="H76" s="5"/>
      <c r="I76" s="5"/>
      <c r="J76" s="5"/>
      <c r="K76" s="5"/>
      <c r="L76" s="5"/>
      <c r="M76" s="5"/>
      <c r="N76" s="5"/>
    </row>
    <row r="77" spans="1:14" ht="14.25" customHeight="1">
      <c r="A77" s="11">
        <v>71</v>
      </c>
      <c r="B77" s="42" t="s">
        <v>0</v>
      </c>
      <c r="C77" s="43" t="s">
        <v>51</v>
      </c>
      <c r="D77" s="54">
        <f>D62</f>
        <v>11493.146500000032</v>
      </c>
      <c r="E77" s="54">
        <f>E62</f>
        <v>56888.084999999963</v>
      </c>
      <c r="F77" s="71">
        <f t="shared" ref="F77" si="6">D77/E77*100</f>
        <v>20.203082068942976</v>
      </c>
      <c r="G77" s="98"/>
      <c r="H77" s="5"/>
      <c r="I77" s="5"/>
      <c r="J77" s="5"/>
      <c r="K77" s="5"/>
      <c r="L77" s="5"/>
      <c r="M77" s="5"/>
      <c r="N77" s="5"/>
    </row>
    <row r="78" spans="1:14" ht="14.25" customHeight="1">
      <c r="A78" s="12">
        <v>72</v>
      </c>
      <c r="B78" s="42" t="s">
        <v>1</v>
      </c>
      <c r="C78" s="43" t="s">
        <v>52</v>
      </c>
      <c r="D78" s="54">
        <f>D67</f>
        <v>0</v>
      </c>
      <c r="E78" s="54">
        <f>E67</f>
        <v>0</v>
      </c>
      <c r="F78" s="64">
        <f>F67</f>
        <v>0</v>
      </c>
      <c r="G78" s="98"/>
      <c r="H78" s="5"/>
      <c r="I78" s="5"/>
      <c r="J78" s="5"/>
      <c r="K78" s="5"/>
      <c r="L78" s="5"/>
      <c r="M78" s="5"/>
      <c r="N78" s="5"/>
    </row>
    <row r="79" spans="1:14" ht="19.5" customHeight="1">
      <c r="A79" s="11">
        <v>73</v>
      </c>
      <c r="B79" s="18" t="s">
        <v>90</v>
      </c>
      <c r="C79" s="37" t="s">
        <v>24</v>
      </c>
      <c r="D79" s="51">
        <f>D64</f>
        <v>2846.2060000000001</v>
      </c>
      <c r="E79" s="51">
        <f>E64</f>
        <v>24695.246999999999</v>
      </c>
      <c r="F79" s="60">
        <f>D79/E79*100</f>
        <v>11.525319021915433</v>
      </c>
      <c r="G79" s="98"/>
      <c r="H79" s="5"/>
      <c r="I79" s="5"/>
      <c r="J79" s="5"/>
      <c r="K79" s="5"/>
      <c r="L79" s="5"/>
      <c r="M79" s="5"/>
      <c r="N79" s="5"/>
    </row>
    <row r="80" spans="1:14" ht="19.5" customHeight="1">
      <c r="A80" s="12">
        <v>74</v>
      </c>
      <c r="B80" s="18" t="s">
        <v>91</v>
      </c>
      <c r="C80" s="38" t="s">
        <v>53</v>
      </c>
      <c r="D80" s="51">
        <f>D81</f>
        <v>8646.9405000000315</v>
      </c>
      <c r="E80" s="51">
        <f>E81</f>
        <v>32192.837999999963</v>
      </c>
      <c r="F80" s="60">
        <f>D80/E80*100</f>
        <v>26.859826710524999</v>
      </c>
      <c r="G80" s="98"/>
      <c r="H80" s="5"/>
      <c r="I80" s="5"/>
      <c r="J80" s="5"/>
      <c r="K80" s="5"/>
      <c r="L80" s="5"/>
      <c r="M80" s="5"/>
      <c r="N80" s="5"/>
    </row>
    <row r="81" spans="1:14" ht="14.25" customHeight="1">
      <c r="A81" s="11">
        <v>75</v>
      </c>
      <c r="B81" s="42" t="s">
        <v>0</v>
      </c>
      <c r="C81" s="45" t="s">
        <v>54</v>
      </c>
      <c r="D81" s="54">
        <f>D76-D79</f>
        <v>8646.9405000000315</v>
      </c>
      <c r="E81" s="54">
        <f>E76-E79</f>
        <v>32192.837999999963</v>
      </c>
      <c r="F81" s="71">
        <f t="shared" ref="F81" si="7">D81/E81*100</f>
        <v>26.859826710524999</v>
      </c>
      <c r="G81" s="98"/>
      <c r="H81" s="5"/>
      <c r="I81" s="5"/>
      <c r="J81" s="5"/>
      <c r="K81" s="5"/>
      <c r="L81" s="5"/>
      <c r="M81" s="5"/>
      <c r="N81" s="5"/>
    </row>
    <row r="82" spans="1:14" ht="14.25" customHeight="1">
      <c r="A82" s="12">
        <v>76</v>
      </c>
      <c r="B82" s="42" t="s">
        <v>1</v>
      </c>
      <c r="C82" s="45" t="s">
        <v>55</v>
      </c>
      <c r="D82" s="54">
        <f>IF(D78&gt;D79,D78-D79,0)</f>
        <v>0</v>
      </c>
      <c r="E82" s="54">
        <f>IF(E78&gt;E79,E78-E79,0)</f>
        <v>0</v>
      </c>
      <c r="F82" s="64">
        <f>IF(F78&gt;F79,F78-F79,0)</f>
        <v>0</v>
      </c>
      <c r="G82" s="98"/>
      <c r="H82" s="5"/>
      <c r="I82" s="5"/>
      <c r="J82" s="5"/>
      <c r="K82" s="5"/>
      <c r="L82" s="5"/>
      <c r="M82" s="5"/>
      <c r="N82" s="5"/>
    </row>
    <row r="83" spans="1:14" ht="30.75" customHeight="1">
      <c r="A83" s="11">
        <v>77</v>
      </c>
      <c r="B83" s="42"/>
      <c r="C83" s="47" t="s">
        <v>113</v>
      </c>
      <c r="D83" s="54"/>
      <c r="E83" s="54"/>
      <c r="F83" s="64"/>
      <c r="G83" s="98"/>
      <c r="H83" s="5"/>
      <c r="I83" s="5"/>
      <c r="J83" s="5"/>
      <c r="K83" s="5"/>
      <c r="L83" s="5"/>
      <c r="M83" s="5"/>
      <c r="N83" s="5"/>
    </row>
    <row r="84" spans="1:14" ht="16.5" customHeight="1">
      <c r="A84" s="12">
        <v>78</v>
      </c>
      <c r="B84" s="18" t="s">
        <v>108</v>
      </c>
      <c r="C84" s="38" t="s">
        <v>53</v>
      </c>
      <c r="D84" s="51">
        <f>D80</f>
        <v>8646.9405000000315</v>
      </c>
      <c r="E84" s="51">
        <f>E80</f>
        <v>32192.837999999963</v>
      </c>
      <c r="F84" s="60">
        <f>D84/E84*100</f>
        <v>26.859826710524999</v>
      </c>
      <c r="G84" s="98"/>
      <c r="H84" s="5"/>
      <c r="I84" s="5"/>
      <c r="J84" s="5"/>
      <c r="K84" s="5"/>
      <c r="L84" s="5"/>
      <c r="M84" s="5"/>
      <c r="N84" s="5"/>
    </row>
    <row r="85" spans="1:14" ht="16.5" customHeight="1">
      <c r="A85" s="11">
        <v>79</v>
      </c>
      <c r="B85" s="39" t="s">
        <v>0</v>
      </c>
      <c r="C85" s="40" t="s">
        <v>56</v>
      </c>
      <c r="D85" s="57"/>
      <c r="E85" s="57"/>
      <c r="F85" s="68"/>
      <c r="G85" s="98"/>
      <c r="H85" s="5"/>
      <c r="I85" s="5"/>
      <c r="J85" s="5"/>
      <c r="K85" s="5"/>
      <c r="L85" s="5"/>
      <c r="M85" s="5"/>
      <c r="N85" s="5"/>
    </row>
    <row r="86" spans="1:14" ht="14.25" customHeight="1">
      <c r="A86" s="12">
        <v>80</v>
      </c>
      <c r="B86" s="39" t="s">
        <v>1</v>
      </c>
      <c r="C86" s="40" t="s">
        <v>88</v>
      </c>
      <c r="D86" s="57"/>
      <c r="E86" s="57"/>
      <c r="F86" s="68"/>
      <c r="G86" s="99"/>
      <c r="H86" s="5"/>
      <c r="I86" s="5"/>
      <c r="J86" s="5"/>
      <c r="K86" s="5"/>
      <c r="L86" s="5"/>
      <c r="M86" s="5"/>
      <c r="N86" s="5"/>
    </row>
    <row r="87" spans="1:14" ht="8.25" customHeight="1">
      <c r="A87" s="9"/>
      <c r="B87" s="100"/>
      <c r="C87" s="101"/>
      <c r="D87" s="102"/>
      <c r="E87" s="102"/>
      <c r="F87" s="5"/>
      <c r="G87" s="98"/>
      <c r="H87" s="5"/>
      <c r="I87" s="5"/>
      <c r="J87" s="5"/>
      <c r="K87" s="5"/>
      <c r="L87" s="5"/>
      <c r="M87" s="5"/>
      <c r="N87" s="5"/>
    </row>
    <row r="88" spans="1:14" ht="21" customHeight="1">
      <c r="A88" s="9"/>
      <c r="B88" s="100"/>
      <c r="C88" s="101"/>
      <c r="D88" s="102"/>
      <c r="E88" s="102"/>
      <c r="F88" s="5"/>
      <c r="G88" s="5"/>
      <c r="H88" s="5"/>
      <c r="I88" s="5"/>
      <c r="J88" s="5"/>
      <c r="K88" s="5"/>
      <c r="L88" s="5"/>
      <c r="M88" s="5"/>
      <c r="N88" s="5"/>
    </row>
    <row r="89" spans="1:14" ht="21" customHeight="1">
      <c r="A89" s="5"/>
      <c r="B89" s="5"/>
      <c r="C89" s="5" t="s">
        <v>62</v>
      </c>
      <c r="D89" s="5"/>
      <c r="E89" s="3" t="s">
        <v>61</v>
      </c>
      <c r="F89" s="5"/>
      <c r="G89" s="5"/>
      <c r="H89" s="5"/>
      <c r="I89" s="5"/>
      <c r="J89" s="5"/>
      <c r="K89" s="5"/>
      <c r="L89" s="5"/>
      <c r="M89" s="5"/>
      <c r="N89" s="5"/>
    </row>
    <row r="90" spans="1:14" ht="21" customHeight="1">
      <c r="A90" s="5"/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</row>
    <row r="91" spans="1:14">
      <c r="A91" s="5"/>
      <c r="B91" s="5"/>
      <c r="C91" s="6" t="s">
        <v>116</v>
      </c>
      <c r="D91" s="5"/>
      <c r="E91" s="3" t="s">
        <v>60</v>
      </c>
      <c r="F91" s="5"/>
      <c r="G91" s="5"/>
      <c r="H91" s="5"/>
      <c r="I91" s="5"/>
      <c r="J91" s="5"/>
      <c r="K91" s="5"/>
      <c r="L91" s="5"/>
      <c r="M91" s="5"/>
      <c r="N91" s="5"/>
    </row>
    <row r="92" spans="1:14" ht="13.35" customHeight="1">
      <c r="A92" s="5"/>
      <c r="B92" s="5"/>
      <c r="C92" s="7" t="s">
        <v>63</v>
      </c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</row>
    <row r="93" spans="1:14" ht="9.6" customHeight="1">
      <c r="A93" s="6"/>
      <c r="B93" s="5"/>
      <c r="C93" s="5"/>
      <c r="D93" s="5"/>
      <c r="E93" s="3"/>
      <c r="F93" s="31"/>
      <c r="G93" s="31"/>
      <c r="H93" s="5"/>
      <c r="I93" s="5"/>
      <c r="J93" s="5"/>
      <c r="K93" s="5"/>
      <c r="L93" s="5"/>
      <c r="M93" s="5"/>
      <c r="N93" s="5"/>
    </row>
    <row r="94" spans="1:14" ht="3.95" customHeight="1">
      <c r="A94" s="5"/>
      <c r="B94" s="5"/>
      <c r="C94" s="5"/>
      <c r="D94" s="5"/>
      <c r="E94" s="3"/>
      <c r="F94" s="5"/>
      <c r="G94" s="5"/>
      <c r="H94" s="5"/>
      <c r="I94" s="5"/>
      <c r="J94" s="5"/>
      <c r="K94" s="5"/>
      <c r="L94" s="5"/>
      <c r="M94" s="5"/>
      <c r="N94" s="5"/>
    </row>
    <row r="95" spans="1:14">
      <c r="A95" s="5"/>
      <c r="B95" s="5"/>
      <c r="C95" s="5"/>
      <c r="D95" s="5"/>
      <c r="E95" s="3" t="s">
        <v>60</v>
      </c>
      <c r="F95" s="5"/>
      <c r="G95" s="5"/>
      <c r="H95" s="5"/>
      <c r="I95" s="5"/>
      <c r="J95" s="5"/>
      <c r="K95" s="5"/>
      <c r="L95" s="5"/>
      <c r="M95" s="5"/>
      <c r="N95" s="5"/>
    </row>
    <row r="96" spans="1:14">
      <c r="A96" s="6"/>
      <c r="B96" s="5"/>
      <c r="C96" s="6"/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</row>
    <row r="97" spans="1:14">
      <c r="A97" s="6"/>
      <c r="B97" s="5"/>
      <c r="C97" s="5"/>
      <c r="D97" s="5"/>
      <c r="E97" s="5"/>
      <c r="F97" s="5"/>
      <c r="G97" s="5"/>
      <c r="H97" s="5"/>
      <c r="I97" s="5"/>
      <c r="J97" s="5"/>
      <c r="K97" s="5"/>
      <c r="L97" s="5"/>
      <c r="M97" s="5"/>
      <c r="N97" s="5"/>
    </row>
    <row r="98" spans="1:14">
      <c r="A98" s="69" t="s">
        <v>123</v>
      </c>
      <c r="B98" s="70"/>
      <c r="C98" s="5"/>
      <c r="D98" s="5"/>
      <c r="E98" s="5"/>
      <c r="F98" s="5"/>
      <c r="G98" s="5"/>
      <c r="H98" s="5"/>
      <c r="I98" s="5"/>
      <c r="J98" s="5"/>
      <c r="K98" s="5"/>
      <c r="L98" s="5"/>
      <c r="M98" s="5"/>
      <c r="N98" s="5"/>
    </row>
    <row r="99" spans="1:14">
      <c r="A99" s="5"/>
      <c r="B99" s="5"/>
      <c r="C99" s="5"/>
      <c r="D99" s="5"/>
      <c r="E99" s="5"/>
      <c r="F99" s="5"/>
      <c r="G99" s="5"/>
      <c r="H99" s="5"/>
      <c r="I99" s="5"/>
      <c r="J99" s="5"/>
    </row>
    <row r="100" spans="1:14">
      <c r="A100" s="5"/>
      <c r="B100" s="5"/>
      <c r="C100" s="5"/>
      <c r="D100" s="5"/>
      <c r="E100" s="5"/>
      <c r="F100" s="5"/>
      <c r="G100" s="5"/>
      <c r="H100" s="5"/>
      <c r="I100" s="5"/>
      <c r="J100" s="5"/>
    </row>
    <row r="101" spans="1:14">
      <c r="A101" s="5"/>
      <c r="B101" s="5"/>
      <c r="C101" s="5"/>
      <c r="D101" s="5"/>
      <c r="E101" s="5"/>
      <c r="F101" s="5"/>
      <c r="G101" s="5"/>
      <c r="H101" s="5"/>
      <c r="I101" s="5"/>
      <c r="J101" s="5"/>
    </row>
    <row r="102" spans="1:14">
      <c r="A102" s="5"/>
      <c r="B102" s="5"/>
      <c r="C102" s="5"/>
      <c r="D102" s="5"/>
      <c r="E102" s="5"/>
      <c r="F102" s="5"/>
      <c r="G102" s="5"/>
      <c r="H102" s="5"/>
      <c r="I102" s="5"/>
      <c r="J102" s="5"/>
    </row>
    <row r="103" spans="1:14">
      <c r="A103" s="5"/>
      <c r="B103" s="5"/>
      <c r="C103" s="5"/>
      <c r="D103" s="5"/>
      <c r="E103" s="5"/>
      <c r="F103" s="5"/>
      <c r="G103" s="5"/>
      <c r="H103" s="5"/>
      <c r="I103" s="5"/>
      <c r="J103" s="5"/>
    </row>
    <row r="104" spans="1:14">
      <c r="A104" s="5"/>
      <c r="B104" s="5"/>
      <c r="C104" s="5"/>
      <c r="D104" s="5"/>
      <c r="E104" s="5"/>
      <c r="F104" s="5"/>
      <c r="G104" s="5"/>
      <c r="H104" s="5"/>
      <c r="I104" s="5"/>
      <c r="J104" s="5"/>
    </row>
    <row r="105" spans="1:14">
      <c r="A105" s="5"/>
      <c r="B105" s="5"/>
      <c r="C105" s="5"/>
      <c r="D105" s="5"/>
      <c r="E105" s="5"/>
      <c r="F105" s="5"/>
      <c r="G105" s="5"/>
      <c r="H105" s="5"/>
      <c r="I105" s="5"/>
      <c r="J105" s="5"/>
    </row>
    <row r="106" spans="1:14">
      <c r="A106" s="5"/>
      <c r="B106" s="5"/>
      <c r="C106" s="5"/>
      <c r="D106" s="5"/>
      <c r="E106" s="5"/>
      <c r="F106" s="5"/>
      <c r="G106" s="5"/>
      <c r="H106" s="5"/>
      <c r="I106" s="5"/>
      <c r="J106" s="5"/>
    </row>
    <row r="107" spans="1:14">
      <c r="A107" s="5"/>
      <c r="B107" s="5"/>
      <c r="C107" s="5"/>
      <c r="D107" s="5"/>
      <c r="E107" s="5"/>
      <c r="F107" s="5"/>
      <c r="G107" s="5"/>
      <c r="H107" s="5"/>
      <c r="I107" s="5"/>
      <c r="J107" s="5"/>
    </row>
    <row r="108" spans="1:14">
      <c r="A108" s="5"/>
      <c r="B108" s="5"/>
      <c r="C108" s="5"/>
      <c r="D108" s="5"/>
      <c r="E108" s="5"/>
      <c r="F108" s="5"/>
      <c r="G108" s="5"/>
      <c r="H108" s="5"/>
      <c r="I108" s="5"/>
      <c r="J108" s="5"/>
    </row>
    <row r="109" spans="1:14">
      <c r="A109" s="5"/>
      <c r="B109" s="5"/>
      <c r="C109" s="5"/>
      <c r="D109" s="5"/>
      <c r="E109" s="5"/>
      <c r="F109" s="5"/>
      <c r="G109" s="5"/>
      <c r="H109" s="5"/>
      <c r="I109" s="5"/>
      <c r="J109" s="5"/>
    </row>
    <row r="110" spans="1:14">
      <c r="A110" s="5"/>
      <c r="B110" s="5"/>
      <c r="C110" s="5"/>
      <c r="D110" s="5"/>
      <c r="E110" s="5"/>
      <c r="F110" s="5"/>
      <c r="G110" s="5"/>
      <c r="H110" s="5"/>
      <c r="I110" s="5"/>
      <c r="J110" s="5"/>
    </row>
    <row r="111" spans="1:14">
      <c r="A111" s="5"/>
      <c r="B111" s="5"/>
      <c r="C111" s="5"/>
      <c r="D111" s="5"/>
      <c r="E111" s="5"/>
      <c r="F111" s="5"/>
      <c r="G111" s="5"/>
      <c r="H111" s="5"/>
      <c r="I111" s="5"/>
      <c r="J111" s="5"/>
    </row>
    <row r="112" spans="1:14">
      <c r="A112" s="5"/>
      <c r="B112" s="5"/>
      <c r="C112" s="5"/>
      <c r="D112" s="5"/>
      <c r="E112" s="5"/>
      <c r="F112" s="5"/>
      <c r="G112" s="5"/>
      <c r="H112" s="5"/>
      <c r="I112" s="5"/>
      <c r="J112" s="5"/>
    </row>
    <row r="113" spans="1:10">
      <c r="A113" s="5"/>
      <c r="B113" s="5"/>
      <c r="C113" s="5"/>
      <c r="D113" s="5"/>
      <c r="E113" s="5"/>
      <c r="F113" s="5"/>
      <c r="G113" s="5"/>
      <c r="H113" s="5"/>
      <c r="I113" s="5"/>
      <c r="J113" s="5"/>
    </row>
    <row r="114" spans="1:10">
      <c r="F114" s="5"/>
      <c r="G114" s="5"/>
      <c r="H114" s="5"/>
      <c r="I114" s="5"/>
      <c r="J114" s="5"/>
    </row>
    <row r="115" spans="1:10">
      <c r="F115" s="5"/>
      <c r="G115" s="5"/>
      <c r="H115" s="5"/>
      <c r="I115" s="5"/>
      <c r="J115" s="5"/>
    </row>
    <row r="116" spans="1:10">
      <c r="F116" s="5"/>
      <c r="G116" s="5"/>
      <c r="H116" s="5"/>
      <c r="I116" s="5"/>
      <c r="J116" s="5"/>
    </row>
    <row r="117" spans="1:10">
      <c r="F117" s="5"/>
      <c r="G117" s="5"/>
      <c r="H117" s="5"/>
      <c r="I117" s="5"/>
      <c r="J117" s="5"/>
    </row>
    <row r="118" spans="1:10">
      <c r="F118" s="5"/>
      <c r="G118" s="5"/>
      <c r="H118" s="5"/>
      <c r="I118" s="5"/>
      <c r="J118" s="5"/>
    </row>
    <row r="119" spans="1:10">
      <c r="F119" s="5"/>
      <c r="G119" s="5"/>
      <c r="H119" s="5"/>
      <c r="I119" s="5"/>
      <c r="J119" s="5"/>
    </row>
    <row r="120" spans="1:10">
      <c r="F120" s="5"/>
      <c r="G120" s="5"/>
      <c r="H120" s="5"/>
      <c r="I120" s="5"/>
      <c r="J120" s="5"/>
    </row>
    <row r="121" spans="1:10">
      <c r="F121" s="5"/>
      <c r="G121" s="5"/>
      <c r="H121" s="5"/>
      <c r="I121" s="5"/>
      <c r="J121" s="5"/>
    </row>
    <row r="122" spans="1:10">
      <c r="F122" s="5"/>
      <c r="G122" s="5"/>
      <c r="H122" s="5"/>
      <c r="I122" s="5"/>
      <c r="J122" s="5"/>
    </row>
  </sheetData>
  <mergeCells count="3">
    <mergeCell ref="B4:E4"/>
    <mergeCell ref="B5:C5"/>
    <mergeCell ref="D5:E5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</vt:i4>
      </vt:variant>
    </vt:vector>
  </HeadingPairs>
  <TitlesOfParts>
    <vt:vector size="1" baseType="lpstr">
      <vt:lpstr>RDG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Informatička služba</dc:creator>
  <cp:lastModifiedBy>Jasminka Fabrični</cp:lastModifiedBy>
  <cp:lastPrinted>2023-05-08T06:11:39Z</cp:lastPrinted>
  <dcterms:created xsi:type="dcterms:W3CDTF">2008-10-03T14:06:21Z</dcterms:created>
  <dcterms:modified xsi:type="dcterms:W3CDTF">2024-07-03T07:29:54Z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VID2F1E1603">
    <vt:lpwstr/>
  </property>
  <property fmtid="{D5CDD505-2E9C-101B-9397-08002B2CF9AE}" pid="3" name="IVIDC">
    <vt:lpwstr/>
  </property>
  <property fmtid="{D5CDD505-2E9C-101B-9397-08002B2CF9AE}" pid="4" name="IVID362F13E8">
    <vt:lpwstr/>
  </property>
  <property fmtid="{D5CDD505-2E9C-101B-9397-08002B2CF9AE}" pid="5" name="IVID3A3618F1">
    <vt:lpwstr/>
  </property>
  <property fmtid="{D5CDD505-2E9C-101B-9397-08002B2CF9AE}" pid="6" name="IVID15E41318">
    <vt:lpwstr/>
  </property>
  <property fmtid="{D5CDD505-2E9C-101B-9397-08002B2CF9AE}" pid="7" name="IVID181914D9">
    <vt:lpwstr/>
  </property>
  <property fmtid="{D5CDD505-2E9C-101B-9397-08002B2CF9AE}" pid="8" name="IVID155815FB">
    <vt:lpwstr/>
  </property>
  <property fmtid="{D5CDD505-2E9C-101B-9397-08002B2CF9AE}" pid="9" name="IVIDD091BF0">
    <vt:lpwstr/>
  </property>
  <property fmtid="{D5CDD505-2E9C-101B-9397-08002B2CF9AE}" pid="10" name="IVID344CCFFC">
    <vt:lpwstr/>
  </property>
  <property fmtid="{D5CDD505-2E9C-101B-9397-08002B2CF9AE}" pid="11" name="IVID1A7D12ED">
    <vt:lpwstr/>
  </property>
  <property fmtid="{D5CDD505-2E9C-101B-9397-08002B2CF9AE}" pid="12" name="IVID1B2115FE">
    <vt:lpwstr/>
  </property>
  <property fmtid="{D5CDD505-2E9C-101B-9397-08002B2CF9AE}" pid="13" name="IVID35431BD0">
    <vt:lpwstr/>
  </property>
  <property fmtid="{D5CDD505-2E9C-101B-9397-08002B2CF9AE}" pid="14" name="IVID4637A884">
    <vt:lpwstr/>
  </property>
  <property fmtid="{D5CDD505-2E9C-101B-9397-08002B2CF9AE}" pid="15" name="IVID127C14F5">
    <vt:lpwstr/>
  </property>
  <property fmtid="{D5CDD505-2E9C-101B-9397-08002B2CF9AE}" pid="16" name="IVID1834F0DD">
    <vt:lpwstr/>
  </property>
  <property fmtid="{D5CDD505-2E9C-101B-9397-08002B2CF9AE}" pid="17" name="IVID312119E0">
    <vt:lpwstr/>
  </property>
  <property fmtid="{D5CDD505-2E9C-101B-9397-08002B2CF9AE}" pid="18" name="IVID34391504">
    <vt:lpwstr/>
  </property>
  <property fmtid="{D5CDD505-2E9C-101B-9397-08002B2CF9AE}" pid="19" name="IVID25277C0E">
    <vt:lpwstr/>
  </property>
  <property fmtid="{D5CDD505-2E9C-101B-9397-08002B2CF9AE}" pid="20" name="IVID482E5234">
    <vt:lpwstr/>
  </property>
  <property fmtid="{D5CDD505-2E9C-101B-9397-08002B2CF9AE}" pid="21" name="IVID54CA1065">
    <vt:lpwstr/>
  </property>
  <property fmtid="{D5CDD505-2E9C-101B-9397-08002B2CF9AE}" pid="22" name="IVIDD0D7432D">
    <vt:lpwstr/>
  </property>
  <property fmtid="{D5CDD505-2E9C-101B-9397-08002B2CF9AE}" pid="23" name="IVIDC83F20E2">
    <vt:lpwstr/>
  </property>
  <property fmtid="{D5CDD505-2E9C-101B-9397-08002B2CF9AE}" pid="24" name="IVID13061945">
    <vt:lpwstr/>
  </property>
  <property fmtid="{D5CDD505-2E9C-101B-9397-08002B2CF9AE}" pid="25" name="IVIDD5412F1">
    <vt:lpwstr/>
  </property>
  <property fmtid="{D5CDD505-2E9C-101B-9397-08002B2CF9AE}" pid="26" name="IVID28290FF3">
    <vt:lpwstr/>
  </property>
  <property fmtid="{D5CDD505-2E9C-101B-9397-08002B2CF9AE}" pid="27" name="IVID25215FE">
    <vt:lpwstr/>
  </property>
  <property fmtid="{D5CDD505-2E9C-101B-9397-08002B2CF9AE}" pid="28" name="IVID1E3616D1">
    <vt:lpwstr/>
  </property>
  <property fmtid="{D5CDD505-2E9C-101B-9397-08002B2CF9AE}" pid="29" name="IVID350C15DF">
    <vt:lpwstr/>
  </property>
  <property fmtid="{D5CDD505-2E9C-101B-9397-08002B2CF9AE}" pid="30" name="IVID36F0ED9">
    <vt:lpwstr/>
  </property>
  <property fmtid="{D5CDD505-2E9C-101B-9397-08002B2CF9AE}" pid="31" name="IVID20320F0A">
    <vt:lpwstr/>
  </property>
  <property fmtid="{D5CDD505-2E9C-101B-9397-08002B2CF9AE}" pid="32" name="IVIDA151AD4">
    <vt:lpwstr/>
  </property>
  <property fmtid="{D5CDD505-2E9C-101B-9397-08002B2CF9AE}" pid="33" name="IVID242413F6">
    <vt:lpwstr/>
  </property>
  <property fmtid="{D5CDD505-2E9C-101B-9397-08002B2CF9AE}" pid="34" name="IVID144E10CF">
    <vt:lpwstr/>
  </property>
  <property fmtid="{D5CDD505-2E9C-101B-9397-08002B2CF9AE}" pid="35" name="MSIP_Label_edd942c3-ed8c-431f-a145-529d6ac304ec_Enabled">
    <vt:lpwstr>true</vt:lpwstr>
  </property>
  <property fmtid="{D5CDD505-2E9C-101B-9397-08002B2CF9AE}" pid="36" name="MSIP_Label_edd942c3-ed8c-431f-a145-529d6ac304ec_SetDate">
    <vt:lpwstr>2024-07-03T07:17:14Z</vt:lpwstr>
  </property>
  <property fmtid="{D5CDD505-2E9C-101B-9397-08002B2CF9AE}" pid="37" name="MSIP_Label_edd942c3-ed8c-431f-a145-529d6ac304ec_Method">
    <vt:lpwstr>Standard</vt:lpwstr>
  </property>
  <property fmtid="{D5CDD505-2E9C-101B-9397-08002B2CF9AE}" pid="38" name="MSIP_Label_edd942c3-ed8c-431f-a145-529d6ac304ec_Name">
    <vt:lpwstr>edd942c3-ed8c-431f-a145-529d6ac304ec</vt:lpwstr>
  </property>
  <property fmtid="{D5CDD505-2E9C-101B-9397-08002B2CF9AE}" pid="39" name="MSIP_Label_edd942c3-ed8c-431f-a145-529d6ac304ec_SiteId">
    <vt:lpwstr>d6a637ea-8be1-46e6-9b9f-773568479147</vt:lpwstr>
  </property>
  <property fmtid="{D5CDD505-2E9C-101B-9397-08002B2CF9AE}" pid="40" name="MSIP_Label_edd942c3-ed8c-431f-a145-529d6ac304ec_ActionId">
    <vt:lpwstr>be43997e-4fd7-402a-b90b-aca5c4d0e301</vt:lpwstr>
  </property>
  <property fmtid="{D5CDD505-2E9C-101B-9397-08002B2CF9AE}" pid="41" name="MSIP_Label_edd942c3-ed8c-431f-a145-529d6ac304ec_ContentBits">
    <vt:lpwstr>0</vt:lpwstr>
  </property>
</Properties>
</file>